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cvau\OneDrive\Folders\Desktop\FilesForContent\HVAC\Finance\New - HVAC - Finance\"/>
    </mc:Choice>
  </mc:AlternateContent>
  <xr:revisionPtr revIDLastSave="0" documentId="13_ncr:1_{5F00CE7B-B56D-4817-BA2F-F09EA97C9924}" xr6:coauthVersionLast="47" xr6:coauthVersionMax="47" xr10:uidLastSave="{00000000-0000-0000-0000-000000000000}"/>
  <bookViews>
    <workbookView xWindow="-38510" yWindow="-2070" windowWidth="38620" windowHeight="21100" activeTab="2" xr2:uid="{2DBEA920-FCD7-4F3D-8F08-85A1D8E18237}"/>
  </bookViews>
  <sheets>
    <sheet name="Data" sheetId="1" r:id="rId1"/>
    <sheet name="Starting Point" sheetId="2" r:id="rId2"/>
    <sheet name="Completed Solutio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3" l="1" a="1"/>
  <c r="G38" i="3" s="1"/>
  <c r="G37" i="3" a="1"/>
  <c r="G37" i="3"/>
  <c r="G36" i="3" a="1"/>
  <c r="G36" i="3" s="1"/>
  <c r="F38" i="3"/>
  <c r="F37" i="3"/>
  <c r="F36" i="3"/>
  <c r="E38" i="3"/>
  <c r="E37" i="3"/>
  <c r="E36" i="3"/>
  <c r="D38" i="3"/>
  <c r="D37" i="3"/>
  <c r="D36" i="3"/>
  <c r="C38" i="3"/>
  <c r="C37" i="3"/>
  <c r="C36" i="3"/>
  <c r="P14" i="3" a="1"/>
  <c r="P14" i="3" s="1"/>
  <c r="P13" i="3" a="1"/>
  <c r="P13" i="3" s="1"/>
  <c r="P12" i="3" a="1"/>
  <c r="P12" i="3" s="1"/>
  <c r="P11" i="3" a="1"/>
  <c r="P11" i="3" s="1"/>
  <c r="P10" i="3" a="1"/>
  <c r="P10" i="3" s="1"/>
  <c r="P9" i="3" a="1"/>
  <c r="P9" i="3" s="1"/>
  <c r="P8" i="3" a="1"/>
  <c r="P8" i="3" s="1"/>
  <c r="P7" i="3" a="1"/>
  <c r="P7" i="3" s="1"/>
  <c r="P6" i="3" a="1"/>
  <c r="P6" i="3" s="1"/>
  <c r="P5" i="3" a="1"/>
  <c r="P5" i="3" s="1"/>
  <c r="P4" i="3" a="1"/>
  <c r="P4" i="3" s="1"/>
  <c r="P3" i="3" a="1"/>
  <c r="P3" i="3"/>
  <c r="L14" i="3"/>
  <c r="L13" i="3"/>
  <c r="L12" i="3"/>
  <c r="L11" i="3"/>
  <c r="L10" i="3"/>
  <c r="L9" i="3"/>
  <c r="L8" i="3"/>
  <c r="L7" i="3"/>
  <c r="L6" i="3"/>
  <c r="L5" i="3"/>
  <c r="L4" i="3"/>
  <c r="L3" i="3"/>
  <c r="K14" i="3"/>
  <c r="K13" i="3"/>
  <c r="K12" i="3"/>
  <c r="K11" i="3"/>
  <c r="K10" i="3"/>
  <c r="K9" i="3"/>
  <c r="K8" i="3"/>
  <c r="K7" i="3"/>
  <c r="K6" i="3"/>
  <c r="K5" i="3"/>
  <c r="K4" i="3"/>
  <c r="K3" i="3"/>
  <c r="J14" i="3"/>
  <c r="J13" i="3"/>
  <c r="J12" i="3"/>
  <c r="J11" i="3"/>
  <c r="J10" i="3"/>
  <c r="J9" i="3"/>
  <c r="J8" i="3"/>
  <c r="J7" i="3"/>
  <c r="J6" i="3"/>
  <c r="J5" i="3"/>
  <c r="J4" i="3"/>
  <c r="J3" i="3"/>
  <c r="I14" i="3"/>
  <c r="I13" i="3"/>
  <c r="I12" i="3"/>
  <c r="I11" i="3"/>
  <c r="I10" i="3"/>
  <c r="I9" i="3"/>
  <c r="I8" i="3"/>
  <c r="I7" i="3"/>
  <c r="I6" i="3"/>
  <c r="I5" i="3"/>
  <c r="I4" i="3"/>
  <c r="I3" i="3"/>
  <c r="H14" i="3"/>
  <c r="H13" i="3"/>
  <c r="H12" i="3"/>
  <c r="H11" i="3"/>
  <c r="H10" i="3"/>
  <c r="H9" i="3"/>
  <c r="M9" i="3" s="1"/>
  <c r="H8" i="3"/>
  <c r="H7" i="3"/>
  <c r="M7" i="3" s="1"/>
  <c r="H6" i="3"/>
  <c r="H5" i="3"/>
  <c r="H4" i="3"/>
  <c r="H3" i="3"/>
  <c r="G14" i="3"/>
  <c r="G13" i="3"/>
  <c r="G12" i="3"/>
  <c r="G11" i="3"/>
  <c r="G10" i="3"/>
  <c r="G9" i="3"/>
  <c r="G8" i="3"/>
  <c r="G7" i="3"/>
  <c r="G6" i="3"/>
  <c r="G5" i="3"/>
  <c r="G4" i="3"/>
  <c r="G3" i="3"/>
  <c r="F14" i="3"/>
  <c r="F13" i="3"/>
  <c r="F12" i="3"/>
  <c r="F11" i="3"/>
  <c r="F10" i="3"/>
  <c r="F9" i="3"/>
  <c r="F8" i="3"/>
  <c r="F7" i="3"/>
  <c r="F6" i="3"/>
  <c r="F5" i="3"/>
  <c r="F4" i="3"/>
  <c r="F3" i="3"/>
  <c r="E14" i="3"/>
  <c r="E13" i="3"/>
  <c r="E12" i="3"/>
  <c r="E11" i="3"/>
  <c r="E10" i="3"/>
  <c r="E9" i="3"/>
  <c r="E8" i="3"/>
  <c r="E7" i="3"/>
  <c r="E6" i="3"/>
  <c r="E5" i="3"/>
  <c r="E4" i="3"/>
  <c r="E3" i="3"/>
  <c r="D14" i="3"/>
  <c r="D13" i="3"/>
  <c r="D12" i="3"/>
  <c r="D11" i="3"/>
  <c r="D10" i="3"/>
  <c r="D9" i="3"/>
  <c r="D8" i="3"/>
  <c r="D7" i="3"/>
  <c r="D6" i="3"/>
  <c r="D5" i="3"/>
  <c r="D4" i="3"/>
  <c r="D3" i="3"/>
  <c r="M13" i="3"/>
  <c r="M12" i="3"/>
  <c r="M10" i="3"/>
  <c r="C14" i="3"/>
  <c r="C13" i="3"/>
  <c r="C12" i="3"/>
  <c r="C11" i="3"/>
  <c r="C10" i="3"/>
  <c r="C9" i="3"/>
  <c r="C8" i="3"/>
  <c r="C7" i="3"/>
  <c r="C6" i="3"/>
  <c r="C5" i="3"/>
  <c r="C4" i="3"/>
  <c r="C3" i="3"/>
  <c r="X514" i="1"/>
  <c r="X513" i="1"/>
  <c r="X512" i="1"/>
  <c r="X511" i="1"/>
  <c r="X510" i="1"/>
  <c r="X509" i="1"/>
  <c r="X508" i="1"/>
  <c r="X507" i="1"/>
  <c r="X506" i="1"/>
  <c r="X505" i="1"/>
  <c r="X504" i="1"/>
  <c r="X503" i="1"/>
  <c r="X502" i="1"/>
  <c r="X501" i="1"/>
  <c r="X500" i="1"/>
  <c r="X499" i="1"/>
  <c r="X498" i="1"/>
  <c r="X497" i="1"/>
  <c r="X496" i="1"/>
  <c r="X495" i="1"/>
  <c r="X494" i="1"/>
  <c r="X493" i="1"/>
  <c r="X492" i="1"/>
  <c r="X491" i="1"/>
  <c r="X490" i="1"/>
  <c r="X489" i="1"/>
  <c r="X488" i="1"/>
  <c r="X487" i="1"/>
  <c r="X486" i="1"/>
  <c r="X485" i="1"/>
  <c r="X484" i="1"/>
  <c r="X483" i="1"/>
  <c r="X482" i="1"/>
  <c r="X481" i="1"/>
  <c r="X480" i="1"/>
  <c r="X479" i="1"/>
  <c r="X478" i="1"/>
  <c r="X477" i="1"/>
  <c r="X476" i="1"/>
  <c r="X475" i="1"/>
  <c r="X474" i="1"/>
  <c r="X473" i="1"/>
  <c r="X472" i="1"/>
  <c r="X471" i="1"/>
  <c r="X470" i="1"/>
  <c r="X469" i="1"/>
  <c r="X468" i="1"/>
  <c r="X467" i="1"/>
  <c r="X466" i="1"/>
  <c r="X465" i="1"/>
  <c r="X464" i="1"/>
  <c r="X463" i="1"/>
  <c r="X462" i="1"/>
  <c r="X461" i="1"/>
  <c r="X460" i="1"/>
  <c r="X459" i="1"/>
  <c r="X458" i="1"/>
  <c r="X457" i="1"/>
  <c r="X456" i="1"/>
  <c r="X455" i="1"/>
  <c r="X454" i="1"/>
  <c r="X453" i="1"/>
  <c r="X452" i="1"/>
  <c r="X451" i="1"/>
  <c r="X450" i="1"/>
  <c r="X449" i="1"/>
  <c r="X448" i="1"/>
  <c r="X447" i="1"/>
  <c r="X446" i="1"/>
  <c r="X445" i="1"/>
  <c r="X444" i="1"/>
  <c r="X443" i="1"/>
  <c r="X442" i="1"/>
  <c r="X441" i="1"/>
  <c r="X440" i="1"/>
  <c r="X439" i="1"/>
  <c r="X438" i="1"/>
  <c r="X437" i="1"/>
  <c r="W1201" i="1"/>
  <c r="W1200" i="1"/>
  <c r="W1199" i="1"/>
  <c r="W1198" i="1"/>
  <c r="W1197" i="1"/>
  <c r="W1196" i="1"/>
  <c r="W1195" i="1"/>
  <c r="W1194" i="1"/>
  <c r="W1193" i="1"/>
  <c r="W1192" i="1"/>
  <c r="W1191" i="1"/>
  <c r="W1190" i="1"/>
  <c r="W1189" i="1"/>
  <c r="W1188" i="1"/>
  <c r="W1187" i="1"/>
  <c r="W1186" i="1"/>
  <c r="W1185" i="1"/>
  <c r="W1184" i="1"/>
  <c r="W1183" i="1"/>
  <c r="W1182" i="1"/>
  <c r="W1181" i="1"/>
  <c r="W1180" i="1"/>
  <c r="W1179" i="1"/>
  <c r="W1178" i="1"/>
  <c r="W1177" i="1"/>
  <c r="W1176" i="1"/>
  <c r="W1175" i="1"/>
  <c r="W1174" i="1"/>
  <c r="W1173" i="1"/>
  <c r="W1172" i="1"/>
  <c r="W1171" i="1"/>
  <c r="W1170" i="1"/>
  <c r="W1169" i="1"/>
  <c r="W1168" i="1"/>
  <c r="W1167" i="1"/>
  <c r="W1166" i="1"/>
  <c r="W1165" i="1"/>
  <c r="W1164" i="1"/>
  <c r="W1163" i="1"/>
  <c r="W1162" i="1"/>
  <c r="W1161" i="1"/>
  <c r="W1160" i="1"/>
  <c r="W1159" i="1"/>
  <c r="W1158" i="1"/>
  <c r="W1157" i="1"/>
  <c r="W1156" i="1"/>
  <c r="W1155" i="1"/>
  <c r="W1154" i="1"/>
  <c r="W1153" i="1"/>
  <c r="W1152" i="1"/>
  <c r="W1151" i="1"/>
  <c r="W1150" i="1"/>
  <c r="W1149" i="1"/>
  <c r="W1148" i="1"/>
  <c r="W1147" i="1"/>
  <c r="W1146" i="1"/>
  <c r="W1145" i="1"/>
  <c r="W1144" i="1"/>
  <c r="W1143" i="1"/>
  <c r="W1142" i="1"/>
  <c r="W1141" i="1"/>
  <c r="W1140" i="1"/>
  <c r="W1139" i="1"/>
  <c r="W1138" i="1"/>
  <c r="W1137" i="1"/>
  <c r="W1136" i="1"/>
  <c r="W1135" i="1"/>
  <c r="W1134" i="1"/>
  <c r="W1133" i="1"/>
  <c r="W1132" i="1"/>
  <c r="W1131" i="1"/>
  <c r="W1130" i="1"/>
  <c r="W1129" i="1"/>
  <c r="W1128" i="1"/>
  <c r="W1127" i="1"/>
  <c r="W1126" i="1"/>
  <c r="W1125" i="1"/>
  <c r="W1124" i="1"/>
  <c r="W1123" i="1"/>
  <c r="W1122" i="1"/>
  <c r="W1121" i="1"/>
  <c r="W1120" i="1"/>
  <c r="W1119" i="1"/>
  <c r="W1118" i="1"/>
  <c r="W1117" i="1"/>
  <c r="W1116" i="1"/>
  <c r="W1115" i="1"/>
  <c r="W1114" i="1"/>
  <c r="W1113" i="1"/>
  <c r="W1112" i="1"/>
  <c r="W1111" i="1"/>
  <c r="W1110" i="1"/>
  <c r="W1109" i="1"/>
  <c r="W1108" i="1"/>
  <c r="W1107" i="1"/>
  <c r="W1106" i="1"/>
  <c r="W1105" i="1"/>
  <c r="W1104" i="1"/>
  <c r="W1103" i="1"/>
  <c r="W1102" i="1"/>
  <c r="W1101" i="1"/>
  <c r="W1100" i="1"/>
  <c r="W1099" i="1"/>
  <c r="W1098" i="1"/>
  <c r="W1097" i="1"/>
  <c r="W1096" i="1"/>
  <c r="W1095" i="1"/>
  <c r="W1094" i="1"/>
  <c r="W1093" i="1"/>
  <c r="W1092" i="1"/>
  <c r="W1091" i="1"/>
  <c r="W1090" i="1"/>
  <c r="W1089" i="1"/>
  <c r="W1088" i="1"/>
  <c r="W1087" i="1"/>
  <c r="W1086" i="1"/>
  <c r="W1085" i="1"/>
  <c r="W1084" i="1"/>
  <c r="W1083" i="1"/>
  <c r="W1082" i="1"/>
  <c r="W1081" i="1"/>
  <c r="W1080" i="1"/>
  <c r="W1079" i="1"/>
  <c r="W1078" i="1"/>
  <c r="W1077" i="1"/>
  <c r="W1076" i="1"/>
  <c r="W1075" i="1"/>
  <c r="W1074" i="1"/>
  <c r="W1073" i="1"/>
  <c r="W1072" i="1"/>
  <c r="W1071" i="1"/>
  <c r="W1070" i="1"/>
  <c r="W1069" i="1"/>
  <c r="W1068" i="1"/>
  <c r="W1067" i="1"/>
  <c r="W1066" i="1"/>
  <c r="W1065" i="1"/>
  <c r="W1064" i="1"/>
  <c r="W1063" i="1"/>
  <c r="W1062" i="1"/>
  <c r="W1061" i="1"/>
  <c r="W1060" i="1"/>
  <c r="W1059" i="1"/>
  <c r="W1058" i="1"/>
  <c r="W1057" i="1"/>
  <c r="W1056" i="1"/>
  <c r="W1055" i="1"/>
  <c r="W1054" i="1"/>
  <c r="W1053" i="1"/>
  <c r="W1052" i="1"/>
  <c r="W1051" i="1"/>
  <c r="W1050" i="1"/>
  <c r="W1049" i="1"/>
  <c r="W1048" i="1"/>
  <c r="W1047" i="1"/>
  <c r="W1046" i="1"/>
  <c r="W1045" i="1"/>
  <c r="W1044" i="1"/>
  <c r="W1043" i="1"/>
  <c r="W1042" i="1"/>
  <c r="W1041" i="1"/>
  <c r="W1040" i="1"/>
  <c r="W1039" i="1"/>
  <c r="W1038" i="1"/>
  <c r="W1037" i="1"/>
  <c r="W1036" i="1"/>
  <c r="W1035" i="1"/>
  <c r="W1034" i="1"/>
  <c r="W1033" i="1"/>
  <c r="W1032" i="1"/>
  <c r="W1031" i="1"/>
  <c r="W1030" i="1"/>
  <c r="W1029" i="1"/>
  <c r="W1028" i="1"/>
  <c r="W1027" i="1"/>
  <c r="W1026" i="1"/>
  <c r="W1025" i="1"/>
  <c r="W1024" i="1"/>
  <c r="W1023" i="1"/>
  <c r="W1022" i="1"/>
  <c r="W1021" i="1"/>
  <c r="W1020" i="1"/>
  <c r="W1019" i="1"/>
  <c r="W1018" i="1"/>
  <c r="W1017" i="1"/>
  <c r="W1016" i="1"/>
  <c r="W1015" i="1"/>
  <c r="W1014" i="1"/>
  <c r="W1013" i="1"/>
  <c r="W1012" i="1"/>
  <c r="W1011" i="1"/>
  <c r="W1010" i="1"/>
  <c r="W1009" i="1"/>
  <c r="W1008" i="1"/>
  <c r="W1007" i="1"/>
  <c r="W1006" i="1"/>
  <c r="W1005" i="1"/>
  <c r="W1004" i="1"/>
  <c r="W1003" i="1"/>
  <c r="W1002" i="1"/>
  <c r="W1001" i="1"/>
  <c r="W1000" i="1"/>
  <c r="W999" i="1"/>
  <c r="W998" i="1"/>
  <c r="W997" i="1"/>
  <c r="W996" i="1"/>
  <c r="W995" i="1"/>
  <c r="W994" i="1"/>
  <c r="W993" i="1"/>
  <c r="W992" i="1"/>
  <c r="W991" i="1"/>
  <c r="W990" i="1"/>
  <c r="W989" i="1"/>
  <c r="W988" i="1"/>
  <c r="W987" i="1"/>
  <c r="W986" i="1"/>
  <c r="W985" i="1"/>
  <c r="W984" i="1"/>
  <c r="W983" i="1"/>
  <c r="W982" i="1"/>
  <c r="W981" i="1"/>
  <c r="W980" i="1"/>
  <c r="W979" i="1"/>
  <c r="W978" i="1"/>
  <c r="W977" i="1"/>
  <c r="W976" i="1"/>
  <c r="W975" i="1"/>
  <c r="W974" i="1"/>
  <c r="W973" i="1"/>
  <c r="W972" i="1"/>
  <c r="W971" i="1"/>
  <c r="W970" i="1"/>
  <c r="W969" i="1"/>
  <c r="W968" i="1"/>
  <c r="W967" i="1"/>
  <c r="W966" i="1"/>
  <c r="W965" i="1"/>
  <c r="W964" i="1"/>
  <c r="W963" i="1"/>
  <c r="W962" i="1"/>
  <c r="W961" i="1"/>
  <c r="W960" i="1"/>
  <c r="W959" i="1"/>
  <c r="W958" i="1"/>
  <c r="W957" i="1"/>
  <c r="W956" i="1"/>
  <c r="W955" i="1"/>
  <c r="W954" i="1"/>
  <c r="W953" i="1"/>
  <c r="W952" i="1"/>
  <c r="W951" i="1"/>
  <c r="W950" i="1"/>
  <c r="W949" i="1"/>
  <c r="W948" i="1"/>
  <c r="W947" i="1"/>
  <c r="W946" i="1"/>
  <c r="W945" i="1"/>
  <c r="W944" i="1"/>
  <c r="W943" i="1"/>
  <c r="W942" i="1"/>
  <c r="W941" i="1"/>
  <c r="W940" i="1"/>
  <c r="W939" i="1"/>
  <c r="W938" i="1"/>
  <c r="W937" i="1"/>
  <c r="W936" i="1"/>
  <c r="W935" i="1"/>
  <c r="W934" i="1"/>
  <c r="W933" i="1"/>
  <c r="W932" i="1"/>
  <c r="W931" i="1"/>
  <c r="W930" i="1"/>
  <c r="W929" i="1"/>
  <c r="W928" i="1"/>
  <c r="W927" i="1"/>
  <c r="W926" i="1"/>
  <c r="W925" i="1"/>
  <c r="W924" i="1"/>
  <c r="W923" i="1"/>
  <c r="W922" i="1"/>
  <c r="W921" i="1"/>
  <c r="W920" i="1"/>
  <c r="W919" i="1"/>
  <c r="W918" i="1"/>
  <c r="W917" i="1"/>
  <c r="W916" i="1"/>
  <c r="W915" i="1"/>
  <c r="W914" i="1"/>
  <c r="W913" i="1"/>
  <c r="W912" i="1"/>
  <c r="W911" i="1"/>
  <c r="W910" i="1"/>
  <c r="W909" i="1"/>
  <c r="W908" i="1"/>
  <c r="W907" i="1"/>
  <c r="W906" i="1"/>
  <c r="W905" i="1"/>
  <c r="W904" i="1"/>
  <c r="W903" i="1"/>
  <c r="W902" i="1"/>
  <c r="W901" i="1"/>
  <c r="W900" i="1"/>
  <c r="W899" i="1"/>
  <c r="W898" i="1"/>
  <c r="W897" i="1"/>
  <c r="W896" i="1"/>
  <c r="W895" i="1"/>
  <c r="W894" i="1"/>
  <c r="W893" i="1"/>
  <c r="W892" i="1"/>
  <c r="W891" i="1"/>
  <c r="W890" i="1"/>
  <c r="W889" i="1"/>
  <c r="W888" i="1"/>
  <c r="W887" i="1"/>
  <c r="W886" i="1"/>
  <c r="W885" i="1"/>
  <c r="W884" i="1"/>
  <c r="W883" i="1"/>
  <c r="W882" i="1"/>
  <c r="W881" i="1"/>
  <c r="W880" i="1"/>
  <c r="W879" i="1"/>
  <c r="W878" i="1"/>
  <c r="W877" i="1"/>
  <c r="W876" i="1"/>
  <c r="W875" i="1"/>
  <c r="W874" i="1"/>
  <c r="W873" i="1"/>
  <c r="W872" i="1"/>
  <c r="W871" i="1"/>
  <c r="W870" i="1"/>
  <c r="W869" i="1"/>
  <c r="W868" i="1"/>
  <c r="W867" i="1"/>
  <c r="W866" i="1"/>
  <c r="W865" i="1"/>
  <c r="W864" i="1"/>
  <c r="W863" i="1"/>
  <c r="W862" i="1"/>
  <c r="W861" i="1"/>
  <c r="W860" i="1"/>
  <c r="W859" i="1"/>
  <c r="W858" i="1"/>
  <c r="W857" i="1"/>
  <c r="W856" i="1"/>
  <c r="W855" i="1"/>
  <c r="W854" i="1"/>
  <c r="W853" i="1"/>
  <c r="W852" i="1"/>
  <c r="W851" i="1"/>
  <c r="W850" i="1"/>
  <c r="W849" i="1"/>
  <c r="W848" i="1"/>
  <c r="W847" i="1"/>
  <c r="W846" i="1"/>
  <c r="W845" i="1"/>
  <c r="W844" i="1"/>
  <c r="W843" i="1"/>
  <c r="W842" i="1"/>
  <c r="W841" i="1"/>
  <c r="W840" i="1"/>
  <c r="W839" i="1"/>
  <c r="W838" i="1"/>
  <c r="W837" i="1"/>
  <c r="W836" i="1"/>
  <c r="W835" i="1"/>
  <c r="W834" i="1"/>
  <c r="W833" i="1"/>
  <c r="W832" i="1"/>
  <c r="W831" i="1"/>
  <c r="W830" i="1"/>
  <c r="W829" i="1"/>
  <c r="W828" i="1"/>
  <c r="W827" i="1"/>
  <c r="W826" i="1"/>
  <c r="W825" i="1"/>
  <c r="W824" i="1"/>
  <c r="W823" i="1"/>
  <c r="W822" i="1"/>
  <c r="W821" i="1"/>
  <c r="W820" i="1"/>
  <c r="W819" i="1"/>
  <c r="W818" i="1"/>
  <c r="W817" i="1"/>
  <c r="W816" i="1"/>
  <c r="W815" i="1"/>
  <c r="W814" i="1"/>
  <c r="W813" i="1"/>
  <c r="W812" i="1"/>
  <c r="W811" i="1"/>
  <c r="W810" i="1"/>
  <c r="W809" i="1"/>
  <c r="W808" i="1"/>
  <c r="W807" i="1"/>
  <c r="W806" i="1"/>
  <c r="W805" i="1"/>
  <c r="W804" i="1"/>
  <c r="W803" i="1"/>
  <c r="W802" i="1"/>
  <c r="W801" i="1"/>
  <c r="W800" i="1"/>
  <c r="W799" i="1"/>
  <c r="W798" i="1"/>
  <c r="W797" i="1"/>
  <c r="W796" i="1"/>
  <c r="W795" i="1"/>
  <c r="W794" i="1"/>
  <c r="W793" i="1"/>
  <c r="W792" i="1"/>
  <c r="W791" i="1"/>
  <c r="W790" i="1"/>
  <c r="W789" i="1"/>
  <c r="W788" i="1"/>
  <c r="W787" i="1"/>
  <c r="W786" i="1"/>
  <c r="W785" i="1"/>
  <c r="W784" i="1"/>
  <c r="W783" i="1"/>
  <c r="W782" i="1"/>
  <c r="W781" i="1"/>
  <c r="W780" i="1"/>
  <c r="W779" i="1"/>
  <c r="W778" i="1"/>
  <c r="W777" i="1"/>
  <c r="W776" i="1"/>
  <c r="W775" i="1"/>
  <c r="W774" i="1"/>
  <c r="W773" i="1"/>
  <c r="W772" i="1"/>
  <c r="W771" i="1"/>
  <c r="W770" i="1"/>
  <c r="W769" i="1"/>
  <c r="W768" i="1"/>
  <c r="W767" i="1"/>
  <c r="W766" i="1"/>
  <c r="W765" i="1"/>
  <c r="W764" i="1"/>
  <c r="W763" i="1"/>
  <c r="W762" i="1"/>
  <c r="W761" i="1"/>
  <c r="W760" i="1"/>
  <c r="W759" i="1"/>
  <c r="W758" i="1"/>
  <c r="W757" i="1"/>
  <c r="W756" i="1"/>
  <c r="W755" i="1"/>
  <c r="W754" i="1"/>
  <c r="W753" i="1"/>
  <c r="W752" i="1"/>
  <c r="W751" i="1"/>
  <c r="W750" i="1"/>
  <c r="W749" i="1"/>
  <c r="W748" i="1"/>
  <c r="W747" i="1"/>
  <c r="W746" i="1"/>
  <c r="W745" i="1"/>
  <c r="W744" i="1"/>
  <c r="W743" i="1"/>
  <c r="W742" i="1"/>
  <c r="W741" i="1"/>
  <c r="W740" i="1"/>
  <c r="W739" i="1"/>
  <c r="W738" i="1"/>
  <c r="W737" i="1"/>
  <c r="W736" i="1"/>
  <c r="W735" i="1"/>
  <c r="W734" i="1"/>
  <c r="W733" i="1"/>
  <c r="W732" i="1"/>
  <c r="W731" i="1"/>
  <c r="W730" i="1"/>
  <c r="W729" i="1"/>
  <c r="W728" i="1"/>
  <c r="W727" i="1"/>
  <c r="W726" i="1"/>
  <c r="W725" i="1"/>
  <c r="W724" i="1"/>
  <c r="W723" i="1"/>
  <c r="W722" i="1"/>
  <c r="W721" i="1"/>
  <c r="W720" i="1"/>
  <c r="W719" i="1"/>
  <c r="W718" i="1"/>
  <c r="W717" i="1"/>
  <c r="W716" i="1"/>
  <c r="W715" i="1"/>
  <c r="W714" i="1"/>
  <c r="W713" i="1"/>
  <c r="W712" i="1"/>
  <c r="W711" i="1"/>
  <c r="W710" i="1"/>
  <c r="W709" i="1"/>
  <c r="W708" i="1"/>
  <c r="W707" i="1"/>
  <c r="W706" i="1"/>
  <c r="W705" i="1"/>
  <c r="W704" i="1"/>
  <c r="W703" i="1"/>
  <c r="W702" i="1"/>
  <c r="W701" i="1"/>
  <c r="W700" i="1"/>
  <c r="W699" i="1"/>
  <c r="W698" i="1"/>
  <c r="W697" i="1"/>
  <c r="W696" i="1"/>
  <c r="W695" i="1"/>
  <c r="W694" i="1"/>
  <c r="W693" i="1"/>
  <c r="W692" i="1"/>
  <c r="W691" i="1"/>
  <c r="W690" i="1"/>
  <c r="W689" i="1"/>
  <c r="W688" i="1"/>
  <c r="W687" i="1"/>
  <c r="W686" i="1"/>
  <c r="W685" i="1"/>
  <c r="W684" i="1"/>
  <c r="W683" i="1"/>
  <c r="W682" i="1"/>
  <c r="W681" i="1"/>
  <c r="W680" i="1"/>
  <c r="W679" i="1"/>
  <c r="W678" i="1"/>
  <c r="W677" i="1"/>
  <c r="W676" i="1"/>
  <c r="W675" i="1"/>
  <c r="W674" i="1"/>
  <c r="W673" i="1"/>
  <c r="W672" i="1"/>
  <c r="W671" i="1"/>
  <c r="W670" i="1"/>
  <c r="W669" i="1"/>
  <c r="W668" i="1"/>
  <c r="W667" i="1"/>
  <c r="W666" i="1"/>
  <c r="W665" i="1"/>
  <c r="W664" i="1"/>
  <c r="W663" i="1"/>
  <c r="W662" i="1"/>
  <c r="W661" i="1"/>
  <c r="W660" i="1"/>
  <c r="W659" i="1"/>
  <c r="W658" i="1"/>
  <c r="W657" i="1"/>
  <c r="W656" i="1"/>
  <c r="W655" i="1"/>
  <c r="W654" i="1"/>
  <c r="W653" i="1"/>
  <c r="W652" i="1"/>
  <c r="W651" i="1"/>
  <c r="W650" i="1"/>
  <c r="W649" i="1"/>
  <c r="W648" i="1"/>
  <c r="W647" i="1"/>
  <c r="W646" i="1"/>
  <c r="W645" i="1"/>
  <c r="W644" i="1"/>
  <c r="W643" i="1"/>
  <c r="W642" i="1"/>
  <c r="W641" i="1"/>
  <c r="W640" i="1"/>
  <c r="W639" i="1"/>
  <c r="W638" i="1"/>
  <c r="W637" i="1"/>
  <c r="W636" i="1"/>
  <c r="W635" i="1"/>
  <c r="W634" i="1"/>
  <c r="W633" i="1"/>
  <c r="W632" i="1"/>
  <c r="W631" i="1"/>
  <c r="W630" i="1"/>
  <c r="W629" i="1"/>
  <c r="W628" i="1"/>
  <c r="W627" i="1"/>
  <c r="W626" i="1"/>
  <c r="W625" i="1"/>
  <c r="W624" i="1"/>
  <c r="W623" i="1"/>
  <c r="W622" i="1"/>
  <c r="W621" i="1"/>
  <c r="W620" i="1"/>
  <c r="W619" i="1"/>
  <c r="W618" i="1"/>
  <c r="W617" i="1"/>
  <c r="W616" i="1"/>
  <c r="W615" i="1"/>
  <c r="W614" i="1"/>
  <c r="W613" i="1"/>
  <c r="W612" i="1"/>
  <c r="W611" i="1"/>
  <c r="W610" i="1"/>
  <c r="W609" i="1"/>
  <c r="W608" i="1"/>
  <c r="W607" i="1"/>
  <c r="W606" i="1"/>
  <c r="W605" i="1"/>
  <c r="W604" i="1"/>
  <c r="W603" i="1"/>
  <c r="W602" i="1"/>
  <c r="W601" i="1"/>
  <c r="W600" i="1"/>
  <c r="W599" i="1"/>
  <c r="W598" i="1"/>
  <c r="W597" i="1"/>
  <c r="W596" i="1"/>
  <c r="W595" i="1"/>
  <c r="W594" i="1"/>
  <c r="W593" i="1"/>
  <c r="W592" i="1"/>
  <c r="W591" i="1"/>
  <c r="W590" i="1"/>
  <c r="W589" i="1"/>
  <c r="W588" i="1"/>
  <c r="W587" i="1"/>
  <c r="W586" i="1"/>
  <c r="W585" i="1"/>
  <c r="W584" i="1"/>
  <c r="W583" i="1"/>
  <c r="W582" i="1"/>
  <c r="W581" i="1"/>
  <c r="W580" i="1"/>
  <c r="W579" i="1"/>
  <c r="W578" i="1"/>
  <c r="W577" i="1"/>
  <c r="W576" i="1"/>
  <c r="W575" i="1"/>
  <c r="W574" i="1"/>
  <c r="W573" i="1"/>
  <c r="W572" i="1"/>
  <c r="W571" i="1"/>
  <c r="W570" i="1"/>
  <c r="W569" i="1"/>
  <c r="W568" i="1"/>
  <c r="W567" i="1"/>
  <c r="W566" i="1"/>
  <c r="W565" i="1"/>
  <c r="W564" i="1"/>
  <c r="W563" i="1"/>
  <c r="W562" i="1"/>
  <c r="W561" i="1"/>
  <c r="W560" i="1"/>
  <c r="W559" i="1"/>
  <c r="W558" i="1"/>
  <c r="W557" i="1"/>
  <c r="W556" i="1"/>
  <c r="W555" i="1"/>
  <c r="W554" i="1"/>
  <c r="W553" i="1"/>
  <c r="W552" i="1"/>
  <c r="W551" i="1"/>
  <c r="W550" i="1"/>
  <c r="W549" i="1"/>
  <c r="W548" i="1"/>
  <c r="W547" i="1"/>
  <c r="W546" i="1"/>
  <c r="W545" i="1"/>
  <c r="W544" i="1"/>
  <c r="W543" i="1"/>
  <c r="W542" i="1"/>
  <c r="W541" i="1"/>
  <c r="W540" i="1"/>
  <c r="W539" i="1"/>
  <c r="W538" i="1"/>
  <c r="W537" i="1"/>
  <c r="W536" i="1"/>
  <c r="W535" i="1"/>
  <c r="W534" i="1"/>
  <c r="W533" i="1"/>
  <c r="W532" i="1"/>
  <c r="W531" i="1"/>
  <c r="W530" i="1"/>
  <c r="W529" i="1"/>
  <c r="W528" i="1"/>
  <c r="W527" i="1"/>
  <c r="W526" i="1"/>
  <c r="W525" i="1"/>
  <c r="W524" i="1"/>
  <c r="W523" i="1"/>
  <c r="W522" i="1"/>
  <c r="W521" i="1"/>
  <c r="W520" i="1"/>
  <c r="W519" i="1"/>
  <c r="W518" i="1"/>
  <c r="W517" i="1"/>
  <c r="W516" i="1"/>
  <c r="W515" i="1"/>
  <c r="W514" i="1"/>
  <c r="W513" i="1"/>
  <c r="W512" i="1"/>
  <c r="W511" i="1"/>
  <c r="W510" i="1"/>
  <c r="W509" i="1"/>
  <c r="W508" i="1"/>
  <c r="W507" i="1"/>
  <c r="W506" i="1"/>
  <c r="W505" i="1"/>
  <c r="W504" i="1"/>
  <c r="W503" i="1"/>
  <c r="W502" i="1"/>
  <c r="W501" i="1"/>
  <c r="W500" i="1"/>
  <c r="W499" i="1"/>
  <c r="W498" i="1"/>
  <c r="W497" i="1"/>
  <c r="W496" i="1"/>
  <c r="W495" i="1"/>
  <c r="W494" i="1"/>
  <c r="W493" i="1"/>
  <c r="W492" i="1"/>
  <c r="W491" i="1"/>
  <c r="W490" i="1"/>
  <c r="W489" i="1"/>
  <c r="W488" i="1"/>
  <c r="W487" i="1"/>
  <c r="W486" i="1"/>
  <c r="W485" i="1"/>
  <c r="W484" i="1"/>
  <c r="W483" i="1"/>
  <c r="W482" i="1"/>
  <c r="W481" i="1"/>
  <c r="W480" i="1"/>
  <c r="W479" i="1"/>
  <c r="W478" i="1"/>
  <c r="W477" i="1"/>
  <c r="W476" i="1"/>
  <c r="W475" i="1"/>
  <c r="W474" i="1"/>
  <c r="W473" i="1"/>
  <c r="W472" i="1"/>
  <c r="W471" i="1"/>
  <c r="W470" i="1"/>
  <c r="W469" i="1"/>
  <c r="W468" i="1"/>
  <c r="W467" i="1"/>
  <c r="W466" i="1"/>
  <c r="W465" i="1"/>
  <c r="W464" i="1"/>
  <c r="W463" i="1"/>
  <c r="W462" i="1"/>
  <c r="W461" i="1"/>
  <c r="W460" i="1"/>
  <c r="W459" i="1"/>
  <c r="W458" i="1"/>
  <c r="W457" i="1"/>
  <c r="W456" i="1"/>
  <c r="W455" i="1"/>
  <c r="W454" i="1"/>
  <c r="W453" i="1"/>
  <c r="W452" i="1"/>
  <c r="W451" i="1"/>
  <c r="W450" i="1"/>
  <c r="W449" i="1"/>
  <c r="W448" i="1"/>
  <c r="W447" i="1"/>
  <c r="W446" i="1"/>
  <c r="W445" i="1"/>
  <c r="W444" i="1"/>
  <c r="W443" i="1"/>
  <c r="W442" i="1"/>
  <c r="W441" i="1"/>
  <c r="W440" i="1"/>
  <c r="W439" i="1"/>
  <c r="W438" i="1"/>
  <c r="W437" i="1"/>
  <c r="W436" i="1"/>
  <c r="W435" i="1"/>
  <c r="W434" i="1"/>
  <c r="W433" i="1"/>
  <c r="W432" i="1"/>
  <c r="W431" i="1"/>
  <c r="W430" i="1"/>
  <c r="W429" i="1"/>
  <c r="W428" i="1"/>
  <c r="W427" i="1"/>
  <c r="W426" i="1"/>
  <c r="W425" i="1"/>
  <c r="W424" i="1"/>
  <c r="W423" i="1"/>
  <c r="W422" i="1"/>
  <c r="W421" i="1"/>
  <c r="W420" i="1"/>
  <c r="W419" i="1"/>
  <c r="W418" i="1"/>
  <c r="W417" i="1"/>
  <c r="W416" i="1"/>
  <c r="W415" i="1"/>
  <c r="W414" i="1"/>
  <c r="W413" i="1"/>
  <c r="W412" i="1"/>
  <c r="W411" i="1"/>
  <c r="W410" i="1"/>
  <c r="W409" i="1"/>
  <c r="W408" i="1"/>
  <c r="W407" i="1"/>
  <c r="W406" i="1"/>
  <c r="W405" i="1"/>
  <c r="W404" i="1"/>
  <c r="W403" i="1"/>
  <c r="W402" i="1"/>
  <c r="W401" i="1"/>
  <c r="W400" i="1"/>
  <c r="W399" i="1"/>
  <c r="W398" i="1"/>
  <c r="W397" i="1"/>
  <c r="W396" i="1"/>
  <c r="W395" i="1"/>
  <c r="W394" i="1"/>
  <c r="W393" i="1"/>
  <c r="W392" i="1"/>
  <c r="W391" i="1"/>
  <c r="W390" i="1"/>
  <c r="W389" i="1"/>
  <c r="W388" i="1"/>
  <c r="W387" i="1"/>
  <c r="W386" i="1"/>
  <c r="W385" i="1"/>
  <c r="W384" i="1"/>
  <c r="W383" i="1"/>
  <c r="W382" i="1"/>
  <c r="W381" i="1"/>
  <c r="W380" i="1"/>
  <c r="W379" i="1"/>
  <c r="W378" i="1"/>
  <c r="W377" i="1"/>
  <c r="W376" i="1"/>
  <c r="W375" i="1"/>
  <c r="W374" i="1"/>
  <c r="W373" i="1"/>
  <c r="W372" i="1"/>
  <c r="W371" i="1"/>
  <c r="W370" i="1"/>
  <c r="W369" i="1"/>
  <c r="W368" i="1"/>
  <c r="W367" i="1"/>
  <c r="W366" i="1"/>
  <c r="W365" i="1"/>
  <c r="W364" i="1"/>
  <c r="W363" i="1"/>
  <c r="W362" i="1"/>
  <c r="W361" i="1"/>
  <c r="W360" i="1"/>
  <c r="W359" i="1"/>
  <c r="W358" i="1"/>
  <c r="W357" i="1"/>
  <c r="W356" i="1"/>
  <c r="W355" i="1"/>
  <c r="W354" i="1"/>
  <c r="W353" i="1"/>
  <c r="W352" i="1"/>
  <c r="W351" i="1"/>
  <c r="W350" i="1"/>
  <c r="W349" i="1"/>
  <c r="W348" i="1"/>
  <c r="W347" i="1"/>
  <c r="W346" i="1"/>
  <c r="W345" i="1"/>
  <c r="W344" i="1"/>
  <c r="W343" i="1"/>
  <c r="W342" i="1"/>
  <c r="W341" i="1"/>
  <c r="W340" i="1"/>
  <c r="W339" i="1"/>
  <c r="W338" i="1"/>
  <c r="W337" i="1"/>
  <c r="W336" i="1"/>
  <c r="W335" i="1"/>
  <c r="W334" i="1"/>
  <c r="W333" i="1"/>
  <c r="W332" i="1"/>
  <c r="W331" i="1"/>
  <c r="W330" i="1"/>
  <c r="W329" i="1"/>
  <c r="W328" i="1"/>
  <c r="W327" i="1"/>
  <c r="W326" i="1"/>
  <c r="W325" i="1"/>
  <c r="W324" i="1"/>
  <c r="W323" i="1"/>
  <c r="W322" i="1"/>
  <c r="W321" i="1"/>
  <c r="W320" i="1"/>
  <c r="W319" i="1"/>
  <c r="W318" i="1"/>
  <c r="W317" i="1"/>
  <c r="W316" i="1"/>
  <c r="W315" i="1"/>
  <c r="W314" i="1"/>
  <c r="W313" i="1"/>
  <c r="W312" i="1"/>
  <c r="W311" i="1"/>
  <c r="W310" i="1"/>
  <c r="W309" i="1"/>
  <c r="W308" i="1"/>
  <c r="W307" i="1"/>
  <c r="W306" i="1"/>
  <c r="W305" i="1"/>
  <c r="W304" i="1"/>
  <c r="W303" i="1"/>
  <c r="W302" i="1"/>
  <c r="W301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  <c r="W3" i="1"/>
  <c r="W2" i="1"/>
  <c r="V2" i="1"/>
  <c r="X2" i="1" s="1"/>
  <c r="V3" i="1"/>
  <c r="X3" i="1" s="1"/>
  <c r="V4" i="1"/>
  <c r="X4" i="1" s="1"/>
  <c r="V5" i="1"/>
  <c r="X5" i="1" s="1"/>
  <c r="V6" i="1"/>
  <c r="X6" i="1" s="1"/>
  <c r="V7" i="1"/>
  <c r="X7" i="1" s="1"/>
  <c r="V8" i="1"/>
  <c r="X8" i="1" s="1"/>
  <c r="V9" i="1"/>
  <c r="X9" i="1" s="1"/>
  <c r="V10" i="1"/>
  <c r="X10" i="1" s="1"/>
  <c r="V11" i="1"/>
  <c r="X11" i="1" s="1"/>
  <c r="V12" i="1"/>
  <c r="X12" i="1" s="1"/>
  <c r="V13" i="1"/>
  <c r="X13" i="1" s="1"/>
  <c r="V14" i="1"/>
  <c r="X14" i="1" s="1"/>
  <c r="V15" i="1"/>
  <c r="X15" i="1" s="1"/>
  <c r="V16" i="1"/>
  <c r="X16" i="1" s="1"/>
  <c r="V17" i="1"/>
  <c r="X17" i="1" s="1"/>
  <c r="V18" i="1"/>
  <c r="X18" i="1" s="1"/>
  <c r="V19" i="1"/>
  <c r="X19" i="1" s="1"/>
  <c r="V20" i="1"/>
  <c r="X20" i="1" s="1"/>
  <c r="V21" i="1"/>
  <c r="X21" i="1" s="1"/>
  <c r="V22" i="1"/>
  <c r="X22" i="1" s="1"/>
  <c r="V23" i="1"/>
  <c r="X23" i="1" s="1"/>
  <c r="V24" i="1"/>
  <c r="X24" i="1" s="1"/>
  <c r="V25" i="1"/>
  <c r="X25" i="1" s="1"/>
  <c r="V26" i="1"/>
  <c r="X26" i="1" s="1"/>
  <c r="V27" i="1"/>
  <c r="X27" i="1" s="1"/>
  <c r="V28" i="1"/>
  <c r="X28" i="1" s="1"/>
  <c r="V29" i="1"/>
  <c r="X29" i="1" s="1"/>
  <c r="V30" i="1"/>
  <c r="X30" i="1" s="1"/>
  <c r="V31" i="1"/>
  <c r="X31" i="1" s="1"/>
  <c r="V32" i="1"/>
  <c r="X32" i="1" s="1"/>
  <c r="V33" i="1"/>
  <c r="X33" i="1" s="1"/>
  <c r="V34" i="1"/>
  <c r="X34" i="1" s="1"/>
  <c r="V35" i="1"/>
  <c r="X35" i="1" s="1"/>
  <c r="V36" i="1"/>
  <c r="X36" i="1" s="1"/>
  <c r="V37" i="1"/>
  <c r="X37" i="1" s="1"/>
  <c r="V38" i="1"/>
  <c r="X38" i="1" s="1"/>
  <c r="V39" i="1"/>
  <c r="X39" i="1" s="1"/>
  <c r="V40" i="1"/>
  <c r="X40" i="1" s="1"/>
  <c r="V41" i="1"/>
  <c r="X41" i="1" s="1"/>
  <c r="V42" i="1"/>
  <c r="X42" i="1" s="1"/>
  <c r="V43" i="1"/>
  <c r="X43" i="1" s="1"/>
  <c r="V44" i="1"/>
  <c r="X44" i="1" s="1"/>
  <c r="V45" i="1"/>
  <c r="X45" i="1" s="1"/>
  <c r="V46" i="1"/>
  <c r="X46" i="1" s="1"/>
  <c r="V47" i="1"/>
  <c r="X47" i="1" s="1"/>
  <c r="V48" i="1"/>
  <c r="X48" i="1" s="1"/>
  <c r="V49" i="1"/>
  <c r="X49" i="1" s="1"/>
  <c r="V50" i="1"/>
  <c r="X50" i="1" s="1"/>
  <c r="V51" i="1"/>
  <c r="X51" i="1" s="1"/>
  <c r="V52" i="1"/>
  <c r="X52" i="1" s="1"/>
  <c r="V53" i="1"/>
  <c r="X53" i="1" s="1"/>
  <c r="V54" i="1"/>
  <c r="X54" i="1" s="1"/>
  <c r="V55" i="1"/>
  <c r="X55" i="1" s="1"/>
  <c r="V56" i="1"/>
  <c r="X56" i="1" s="1"/>
  <c r="V57" i="1"/>
  <c r="X57" i="1" s="1"/>
  <c r="V58" i="1"/>
  <c r="X58" i="1" s="1"/>
  <c r="V59" i="1"/>
  <c r="X59" i="1" s="1"/>
  <c r="V60" i="1"/>
  <c r="X60" i="1" s="1"/>
  <c r="V61" i="1"/>
  <c r="X61" i="1" s="1"/>
  <c r="V62" i="1"/>
  <c r="X62" i="1" s="1"/>
  <c r="V63" i="1"/>
  <c r="X63" i="1" s="1"/>
  <c r="V64" i="1"/>
  <c r="X64" i="1" s="1"/>
  <c r="V65" i="1"/>
  <c r="X65" i="1" s="1"/>
  <c r="V66" i="1"/>
  <c r="X66" i="1" s="1"/>
  <c r="V67" i="1"/>
  <c r="X67" i="1" s="1"/>
  <c r="V68" i="1"/>
  <c r="X68" i="1" s="1"/>
  <c r="V69" i="1"/>
  <c r="X69" i="1" s="1"/>
  <c r="V70" i="1"/>
  <c r="X70" i="1" s="1"/>
  <c r="V71" i="1"/>
  <c r="X71" i="1" s="1"/>
  <c r="V72" i="1"/>
  <c r="X72" i="1" s="1"/>
  <c r="V73" i="1"/>
  <c r="X73" i="1" s="1"/>
  <c r="V74" i="1"/>
  <c r="X74" i="1" s="1"/>
  <c r="V75" i="1"/>
  <c r="X75" i="1" s="1"/>
  <c r="V76" i="1"/>
  <c r="X76" i="1" s="1"/>
  <c r="V77" i="1"/>
  <c r="X77" i="1" s="1"/>
  <c r="V78" i="1"/>
  <c r="X78" i="1" s="1"/>
  <c r="V79" i="1"/>
  <c r="X79" i="1" s="1"/>
  <c r="V80" i="1"/>
  <c r="X80" i="1" s="1"/>
  <c r="V81" i="1"/>
  <c r="X81" i="1" s="1"/>
  <c r="V82" i="1"/>
  <c r="X82" i="1" s="1"/>
  <c r="V83" i="1"/>
  <c r="X83" i="1" s="1"/>
  <c r="V84" i="1"/>
  <c r="X84" i="1" s="1"/>
  <c r="V85" i="1"/>
  <c r="X85" i="1" s="1"/>
  <c r="V86" i="1"/>
  <c r="X86" i="1" s="1"/>
  <c r="V87" i="1"/>
  <c r="X87" i="1" s="1"/>
  <c r="V88" i="1"/>
  <c r="X88" i="1" s="1"/>
  <c r="V89" i="1"/>
  <c r="X89" i="1" s="1"/>
  <c r="V90" i="1"/>
  <c r="X90" i="1" s="1"/>
  <c r="V91" i="1"/>
  <c r="X91" i="1" s="1"/>
  <c r="V92" i="1"/>
  <c r="X92" i="1" s="1"/>
  <c r="V93" i="1"/>
  <c r="X93" i="1" s="1"/>
  <c r="V94" i="1"/>
  <c r="X94" i="1" s="1"/>
  <c r="V95" i="1"/>
  <c r="X95" i="1" s="1"/>
  <c r="V96" i="1"/>
  <c r="X96" i="1" s="1"/>
  <c r="V97" i="1"/>
  <c r="X97" i="1" s="1"/>
  <c r="V98" i="1"/>
  <c r="X98" i="1" s="1"/>
  <c r="V99" i="1"/>
  <c r="X99" i="1" s="1"/>
  <c r="V100" i="1"/>
  <c r="X100" i="1" s="1"/>
  <c r="V101" i="1"/>
  <c r="X101" i="1" s="1"/>
  <c r="V102" i="1"/>
  <c r="X102" i="1" s="1"/>
  <c r="V103" i="1"/>
  <c r="X103" i="1" s="1"/>
  <c r="V104" i="1"/>
  <c r="X104" i="1" s="1"/>
  <c r="V105" i="1"/>
  <c r="X105" i="1" s="1"/>
  <c r="V106" i="1"/>
  <c r="X106" i="1" s="1"/>
  <c r="V107" i="1"/>
  <c r="X107" i="1" s="1"/>
  <c r="V108" i="1"/>
  <c r="X108" i="1" s="1"/>
  <c r="V109" i="1"/>
  <c r="X109" i="1" s="1"/>
  <c r="V110" i="1"/>
  <c r="X110" i="1" s="1"/>
  <c r="V111" i="1"/>
  <c r="X111" i="1" s="1"/>
  <c r="V112" i="1"/>
  <c r="X112" i="1" s="1"/>
  <c r="V113" i="1"/>
  <c r="X113" i="1" s="1"/>
  <c r="V114" i="1"/>
  <c r="X114" i="1" s="1"/>
  <c r="V115" i="1"/>
  <c r="X115" i="1" s="1"/>
  <c r="V116" i="1"/>
  <c r="X116" i="1" s="1"/>
  <c r="V117" i="1"/>
  <c r="X117" i="1" s="1"/>
  <c r="V118" i="1"/>
  <c r="X118" i="1" s="1"/>
  <c r="V119" i="1"/>
  <c r="X119" i="1" s="1"/>
  <c r="V120" i="1"/>
  <c r="X120" i="1" s="1"/>
  <c r="V121" i="1"/>
  <c r="X121" i="1" s="1"/>
  <c r="V122" i="1"/>
  <c r="X122" i="1" s="1"/>
  <c r="V123" i="1"/>
  <c r="X123" i="1" s="1"/>
  <c r="V124" i="1"/>
  <c r="X124" i="1" s="1"/>
  <c r="V125" i="1"/>
  <c r="X125" i="1" s="1"/>
  <c r="V126" i="1"/>
  <c r="X126" i="1" s="1"/>
  <c r="V127" i="1"/>
  <c r="X127" i="1" s="1"/>
  <c r="V128" i="1"/>
  <c r="X128" i="1" s="1"/>
  <c r="V129" i="1"/>
  <c r="X129" i="1" s="1"/>
  <c r="V130" i="1"/>
  <c r="X130" i="1" s="1"/>
  <c r="V131" i="1"/>
  <c r="X131" i="1" s="1"/>
  <c r="V132" i="1"/>
  <c r="X132" i="1" s="1"/>
  <c r="V133" i="1"/>
  <c r="X133" i="1" s="1"/>
  <c r="V134" i="1"/>
  <c r="X134" i="1" s="1"/>
  <c r="V135" i="1"/>
  <c r="X135" i="1" s="1"/>
  <c r="V136" i="1"/>
  <c r="X136" i="1" s="1"/>
  <c r="V137" i="1"/>
  <c r="X137" i="1" s="1"/>
  <c r="V138" i="1"/>
  <c r="X138" i="1" s="1"/>
  <c r="V139" i="1"/>
  <c r="X139" i="1" s="1"/>
  <c r="V140" i="1"/>
  <c r="X140" i="1" s="1"/>
  <c r="V141" i="1"/>
  <c r="X141" i="1" s="1"/>
  <c r="V142" i="1"/>
  <c r="X142" i="1" s="1"/>
  <c r="V143" i="1"/>
  <c r="X143" i="1" s="1"/>
  <c r="V144" i="1"/>
  <c r="X144" i="1" s="1"/>
  <c r="V145" i="1"/>
  <c r="X145" i="1" s="1"/>
  <c r="V146" i="1"/>
  <c r="X146" i="1" s="1"/>
  <c r="V147" i="1"/>
  <c r="X147" i="1" s="1"/>
  <c r="V148" i="1"/>
  <c r="X148" i="1" s="1"/>
  <c r="V149" i="1"/>
  <c r="X149" i="1" s="1"/>
  <c r="V150" i="1"/>
  <c r="X150" i="1" s="1"/>
  <c r="V151" i="1"/>
  <c r="X151" i="1" s="1"/>
  <c r="V152" i="1"/>
  <c r="X152" i="1" s="1"/>
  <c r="V153" i="1"/>
  <c r="X153" i="1" s="1"/>
  <c r="V154" i="1"/>
  <c r="X154" i="1" s="1"/>
  <c r="V155" i="1"/>
  <c r="X155" i="1" s="1"/>
  <c r="V156" i="1"/>
  <c r="X156" i="1" s="1"/>
  <c r="V157" i="1"/>
  <c r="X157" i="1" s="1"/>
  <c r="V158" i="1"/>
  <c r="X158" i="1" s="1"/>
  <c r="V159" i="1"/>
  <c r="X159" i="1" s="1"/>
  <c r="V160" i="1"/>
  <c r="X160" i="1" s="1"/>
  <c r="V161" i="1"/>
  <c r="X161" i="1" s="1"/>
  <c r="V162" i="1"/>
  <c r="X162" i="1" s="1"/>
  <c r="V163" i="1"/>
  <c r="X163" i="1" s="1"/>
  <c r="V164" i="1"/>
  <c r="X164" i="1" s="1"/>
  <c r="V165" i="1"/>
  <c r="X165" i="1" s="1"/>
  <c r="V166" i="1"/>
  <c r="X166" i="1" s="1"/>
  <c r="V167" i="1"/>
  <c r="X167" i="1" s="1"/>
  <c r="V168" i="1"/>
  <c r="X168" i="1" s="1"/>
  <c r="V169" i="1"/>
  <c r="X169" i="1" s="1"/>
  <c r="V170" i="1"/>
  <c r="X170" i="1" s="1"/>
  <c r="V171" i="1"/>
  <c r="X171" i="1" s="1"/>
  <c r="V172" i="1"/>
  <c r="X172" i="1" s="1"/>
  <c r="V173" i="1"/>
  <c r="X173" i="1" s="1"/>
  <c r="V174" i="1"/>
  <c r="X174" i="1" s="1"/>
  <c r="V175" i="1"/>
  <c r="X175" i="1" s="1"/>
  <c r="V176" i="1"/>
  <c r="X176" i="1" s="1"/>
  <c r="V177" i="1"/>
  <c r="X177" i="1" s="1"/>
  <c r="V178" i="1"/>
  <c r="X178" i="1" s="1"/>
  <c r="V179" i="1"/>
  <c r="X179" i="1" s="1"/>
  <c r="V180" i="1"/>
  <c r="X180" i="1" s="1"/>
  <c r="V181" i="1"/>
  <c r="X181" i="1" s="1"/>
  <c r="V182" i="1"/>
  <c r="X182" i="1" s="1"/>
  <c r="V183" i="1"/>
  <c r="X183" i="1" s="1"/>
  <c r="V184" i="1"/>
  <c r="X184" i="1" s="1"/>
  <c r="V185" i="1"/>
  <c r="X185" i="1" s="1"/>
  <c r="V186" i="1"/>
  <c r="X186" i="1" s="1"/>
  <c r="V187" i="1"/>
  <c r="X187" i="1" s="1"/>
  <c r="V188" i="1"/>
  <c r="X188" i="1" s="1"/>
  <c r="V189" i="1"/>
  <c r="X189" i="1" s="1"/>
  <c r="V190" i="1"/>
  <c r="X190" i="1" s="1"/>
  <c r="V191" i="1"/>
  <c r="X191" i="1" s="1"/>
  <c r="V192" i="1"/>
  <c r="X192" i="1" s="1"/>
  <c r="V193" i="1"/>
  <c r="X193" i="1" s="1"/>
  <c r="V194" i="1"/>
  <c r="X194" i="1" s="1"/>
  <c r="V195" i="1"/>
  <c r="X195" i="1" s="1"/>
  <c r="V196" i="1"/>
  <c r="X196" i="1" s="1"/>
  <c r="V197" i="1"/>
  <c r="X197" i="1" s="1"/>
  <c r="V198" i="1"/>
  <c r="X198" i="1" s="1"/>
  <c r="V199" i="1"/>
  <c r="X199" i="1" s="1"/>
  <c r="V200" i="1"/>
  <c r="X200" i="1" s="1"/>
  <c r="V201" i="1"/>
  <c r="X201" i="1" s="1"/>
  <c r="V202" i="1"/>
  <c r="X202" i="1" s="1"/>
  <c r="V203" i="1"/>
  <c r="X203" i="1" s="1"/>
  <c r="V204" i="1"/>
  <c r="X204" i="1" s="1"/>
  <c r="V205" i="1"/>
  <c r="X205" i="1" s="1"/>
  <c r="V206" i="1"/>
  <c r="X206" i="1" s="1"/>
  <c r="V207" i="1"/>
  <c r="X207" i="1" s="1"/>
  <c r="V208" i="1"/>
  <c r="X208" i="1" s="1"/>
  <c r="V209" i="1"/>
  <c r="X209" i="1" s="1"/>
  <c r="V210" i="1"/>
  <c r="X210" i="1" s="1"/>
  <c r="V211" i="1"/>
  <c r="X211" i="1" s="1"/>
  <c r="V212" i="1"/>
  <c r="X212" i="1" s="1"/>
  <c r="V213" i="1"/>
  <c r="X213" i="1" s="1"/>
  <c r="V214" i="1"/>
  <c r="X214" i="1" s="1"/>
  <c r="V215" i="1"/>
  <c r="X215" i="1" s="1"/>
  <c r="V216" i="1"/>
  <c r="X216" i="1" s="1"/>
  <c r="V217" i="1"/>
  <c r="X217" i="1" s="1"/>
  <c r="V218" i="1"/>
  <c r="X218" i="1" s="1"/>
  <c r="V219" i="1"/>
  <c r="X219" i="1" s="1"/>
  <c r="V220" i="1"/>
  <c r="X220" i="1" s="1"/>
  <c r="V221" i="1"/>
  <c r="X221" i="1" s="1"/>
  <c r="V222" i="1"/>
  <c r="X222" i="1" s="1"/>
  <c r="V223" i="1"/>
  <c r="X223" i="1" s="1"/>
  <c r="V224" i="1"/>
  <c r="X224" i="1" s="1"/>
  <c r="V225" i="1"/>
  <c r="X225" i="1" s="1"/>
  <c r="V226" i="1"/>
  <c r="X226" i="1" s="1"/>
  <c r="V227" i="1"/>
  <c r="X227" i="1" s="1"/>
  <c r="V228" i="1"/>
  <c r="X228" i="1" s="1"/>
  <c r="V229" i="1"/>
  <c r="X229" i="1" s="1"/>
  <c r="V230" i="1"/>
  <c r="X230" i="1" s="1"/>
  <c r="V231" i="1"/>
  <c r="X231" i="1" s="1"/>
  <c r="V232" i="1"/>
  <c r="X232" i="1" s="1"/>
  <c r="V233" i="1"/>
  <c r="X233" i="1" s="1"/>
  <c r="V234" i="1"/>
  <c r="X234" i="1" s="1"/>
  <c r="V235" i="1"/>
  <c r="X235" i="1" s="1"/>
  <c r="V236" i="1"/>
  <c r="X236" i="1" s="1"/>
  <c r="V237" i="1"/>
  <c r="X237" i="1" s="1"/>
  <c r="V238" i="1"/>
  <c r="X238" i="1" s="1"/>
  <c r="V239" i="1"/>
  <c r="X239" i="1" s="1"/>
  <c r="V240" i="1"/>
  <c r="X240" i="1" s="1"/>
  <c r="V241" i="1"/>
  <c r="X241" i="1" s="1"/>
  <c r="V242" i="1"/>
  <c r="X242" i="1" s="1"/>
  <c r="V243" i="1"/>
  <c r="X243" i="1" s="1"/>
  <c r="V244" i="1"/>
  <c r="X244" i="1" s="1"/>
  <c r="V245" i="1"/>
  <c r="X245" i="1" s="1"/>
  <c r="V246" i="1"/>
  <c r="X246" i="1" s="1"/>
  <c r="V247" i="1"/>
  <c r="X247" i="1" s="1"/>
  <c r="V248" i="1"/>
  <c r="X248" i="1" s="1"/>
  <c r="V249" i="1"/>
  <c r="X249" i="1" s="1"/>
  <c r="V250" i="1"/>
  <c r="X250" i="1" s="1"/>
  <c r="V251" i="1"/>
  <c r="X251" i="1" s="1"/>
  <c r="V252" i="1"/>
  <c r="X252" i="1" s="1"/>
  <c r="V253" i="1"/>
  <c r="X253" i="1" s="1"/>
  <c r="V254" i="1"/>
  <c r="X254" i="1" s="1"/>
  <c r="V255" i="1"/>
  <c r="X255" i="1" s="1"/>
  <c r="V256" i="1"/>
  <c r="X256" i="1" s="1"/>
  <c r="V257" i="1"/>
  <c r="X257" i="1" s="1"/>
  <c r="V258" i="1"/>
  <c r="X258" i="1" s="1"/>
  <c r="V259" i="1"/>
  <c r="X259" i="1" s="1"/>
  <c r="V260" i="1"/>
  <c r="X260" i="1" s="1"/>
  <c r="V261" i="1"/>
  <c r="X261" i="1" s="1"/>
  <c r="V262" i="1"/>
  <c r="X262" i="1" s="1"/>
  <c r="V263" i="1"/>
  <c r="X263" i="1" s="1"/>
  <c r="V264" i="1"/>
  <c r="X264" i="1" s="1"/>
  <c r="V265" i="1"/>
  <c r="X265" i="1" s="1"/>
  <c r="V266" i="1"/>
  <c r="X266" i="1" s="1"/>
  <c r="V267" i="1"/>
  <c r="X267" i="1" s="1"/>
  <c r="V268" i="1"/>
  <c r="X268" i="1" s="1"/>
  <c r="V269" i="1"/>
  <c r="X269" i="1" s="1"/>
  <c r="V270" i="1"/>
  <c r="X270" i="1" s="1"/>
  <c r="V271" i="1"/>
  <c r="X271" i="1" s="1"/>
  <c r="V272" i="1"/>
  <c r="X272" i="1" s="1"/>
  <c r="V273" i="1"/>
  <c r="X273" i="1" s="1"/>
  <c r="V274" i="1"/>
  <c r="X274" i="1" s="1"/>
  <c r="V275" i="1"/>
  <c r="X275" i="1" s="1"/>
  <c r="V276" i="1"/>
  <c r="X276" i="1" s="1"/>
  <c r="V277" i="1"/>
  <c r="X277" i="1" s="1"/>
  <c r="V278" i="1"/>
  <c r="X278" i="1" s="1"/>
  <c r="V279" i="1"/>
  <c r="X279" i="1" s="1"/>
  <c r="V280" i="1"/>
  <c r="X280" i="1" s="1"/>
  <c r="V281" i="1"/>
  <c r="X281" i="1" s="1"/>
  <c r="V282" i="1"/>
  <c r="X282" i="1" s="1"/>
  <c r="V283" i="1"/>
  <c r="X283" i="1" s="1"/>
  <c r="V284" i="1"/>
  <c r="X284" i="1" s="1"/>
  <c r="V285" i="1"/>
  <c r="X285" i="1" s="1"/>
  <c r="V286" i="1"/>
  <c r="X286" i="1" s="1"/>
  <c r="V287" i="1"/>
  <c r="X287" i="1" s="1"/>
  <c r="V288" i="1"/>
  <c r="X288" i="1" s="1"/>
  <c r="V289" i="1"/>
  <c r="X289" i="1" s="1"/>
  <c r="V290" i="1"/>
  <c r="X290" i="1" s="1"/>
  <c r="V291" i="1"/>
  <c r="X291" i="1" s="1"/>
  <c r="V292" i="1"/>
  <c r="X292" i="1" s="1"/>
  <c r="V293" i="1"/>
  <c r="X293" i="1" s="1"/>
  <c r="V294" i="1"/>
  <c r="X294" i="1" s="1"/>
  <c r="V295" i="1"/>
  <c r="X295" i="1" s="1"/>
  <c r="V296" i="1"/>
  <c r="X296" i="1" s="1"/>
  <c r="V297" i="1"/>
  <c r="X297" i="1" s="1"/>
  <c r="V298" i="1"/>
  <c r="X298" i="1" s="1"/>
  <c r="V299" i="1"/>
  <c r="X299" i="1" s="1"/>
  <c r="V300" i="1"/>
  <c r="X300" i="1" s="1"/>
  <c r="V301" i="1"/>
  <c r="X301" i="1" s="1"/>
  <c r="V302" i="1"/>
  <c r="X302" i="1" s="1"/>
  <c r="V303" i="1"/>
  <c r="X303" i="1" s="1"/>
  <c r="V304" i="1"/>
  <c r="X304" i="1" s="1"/>
  <c r="V305" i="1"/>
  <c r="X305" i="1" s="1"/>
  <c r="V306" i="1"/>
  <c r="X306" i="1" s="1"/>
  <c r="V307" i="1"/>
  <c r="X307" i="1" s="1"/>
  <c r="V308" i="1"/>
  <c r="X308" i="1" s="1"/>
  <c r="V309" i="1"/>
  <c r="X309" i="1" s="1"/>
  <c r="V310" i="1"/>
  <c r="X310" i="1" s="1"/>
  <c r="V311" i="1"/>
  <c r="X311" i="1" s="1"/>
  <c r="V312" i="1"/>
  <c r="X312" i="1" s="1"/>
  <c r="V313" i="1"/>
  <c r="X313" i="1" s="1"/>
  <c r="V314" i="1"/>
  <c r="X314" i="1" s="1"/>
  <c r="V315" i="1"/>
  <c r="X315" i="1" s="1"/>
  <c r="V316" i="1"/>
  <c r="X316" i="1" s="1"/>
  <c r="V317" i="1"/>
  <c r="X317" i="1" s="1"/>
  <c r="V318" i="1"/>
  <c r="X318" i="1" s="1"/>
  <c r="V319" i="1"/>
  <c r="X319" i="1" s="1"/>
  <c r="V320" i="1"/>
  <c r="X320" i="1" s="1"/>
  <c r="V321" i="1"/>
  <c r="X321" i="1" s="1"/>
  <c r="V322" i="1"/>
  <c r="X322" i="1" s="1"/>
  <c r="V323" i="1"/>
  <c r="X323" i="1" s="1"/>
  <c r="V324" i="1"/>
  <c r="X324" i="1" s="1"/>
  <c r="V325" i="1"/>
  <c r="X325" i="1" s="1"/>
  <c r="V326" i="1"/>
  <c r="X326" i="1" s="1"/>
  <c r="V327" i="1"/>
  <c r="X327" i="1" s="1"/>
  <c r="V328" i="1"/>
  <c r="X328" i="1" s="1"/>
  <c r="V329" i="1"/>
  <c r="X329" i="1" s="1"/>
  <c r="V330" i="1"/>
  <c r="X330" i="1" s="1"/>
  <c r="V331" i="1"/>
  <c r="X331" i="1" s="1"/>
  <c r="V332" i="1"/>
  <c r="X332" i="1" s="1"/>
  <c r="V333" i="1"/>
  <c r="X333" i="1" s="1"/>
  <c r="V334" i="1"/>
  <c r="X334" i="1" s="1"/>
  <c r="V335" i="1"/>
  <c r="X335" i="1" s="1"/>
  <c r="V336" i="1"/>
  <c r="X336" i="1" s="1"/>
  <c r="V337" i="1"/>
  <c r="X337" i="1" s="1"/>
  <c r="V338" i="1"/>
  <c r="X338" i="1" s="1"/>
  <c r="V339" i="1"/>
  <c r="X339" i="1" s="1"/>
  <c r="V340" i="1"/>
  <c r="X340" i="1" s="1"/>
  <c r="V341" i="1"/>
  <c r="X341" i="1" s="1"/>
  <c r="V342" i="1"/>
  <c r="X342" i="1" s="1"/>
  <c r="V343" i="1"/>
  <c r="X343" i="1" s="1"/>
  <c r="V344" i="1"/>
  <c r="X344" i="1" s="1"/>
  <c r="V345" i="1"/>
  <c r="X345" i="1" s="1"/>
  <c r="V346" i="1"/>
  <c r="X346" i="1" s="1"/>
  <c r="V347" i="1"/>
  <c r="X347" i="1" s="1"/>
  <c r="V348" i="1"/>
  <c r="X348" i="1" s="1"/>
  <c r="V349" i="1"/>
  <c r="X349" i="1" s="1"/>
  <c r="V350" i="1"/>
  <c r="X350" i="1" s="1"/>
  <c r="V351" i="1"/>
  <c r="X351" i="1" s="1"/>
  <c r="V352" i="1"/>
  <c r="X352" i="1" s="1"/>
  <c r="V353" i="1"/>
  <c r="X353" i="1" s="1"/>
  <c r="V354" i="1"/>
  <c r="X354" i="1" s="1"/>
  <c r="V355" i="1"/>
  <c r="X355" i="1" s="1"/>
  <c r="V356" i="1"/>
  <c r="X356" i="1" s="1"/>
  <c r="V357" i="1"/>
  <c r="X357" i="1" s="1"/>
  <c r="V358" i="1"/>
  <c r="X358" i="1" s="1"/>
  <c r="V359" i="1"/>
  <c r="X359" i="1" s="1"/>
  <c r="V360" i="1"/>
  <c r="X360" i="1" s="1"/>
  <c r="V361" i="1"/>
  <c r="X361" i="1" s="1"/>
  <c r="V362" i="1"/>
  <c r="X362" i="1" s="1"/>
  <c r="V363" i="1"/>
  <c r="X363" i="1" s="1"/>
  <c r="V364" i="1"/>
  <c r="X364" i="1" s="1"/>
  <c r="V365" i="1"/>
  <c r="X365" i="1" s="1"/>
  <c r="V366" i="1"/>
  <c r="X366" i="1" s="1"/>
  <c r="V367" i="1"/>
  <c r="X367" i="1" s="1"/>
  <c r="V368" i="1"/>
  <c r="X368" i="1" s="1"/>
  <c r="V369" i="1"/>
  <c r="X369" i="1" s="1"/>
  <c r="V370" i="1"/>
  <c r="X370" i="1" s="1"/>
  <c r="V371" i="1"/>
  <c r="X371" i="1" s="1"/>
  <c r="V372" i="1"/>
  <c r="X372" i="1" s="1"/>
  <c r="V373" i="1"/>
  <c r="X373" i="1" s="1"/>
  <c r="V374" i="1"/>
  <c r="X374" i="1" s="1"/>
  <c r="V375" i="1"/>
  <c r="X375" i="1" s="1"/>
  <c r="V376" i="1"/>
  <c r="X376" i="1" s="1"/>
  <c r="V377" i="1"/>
  <c r="X377" i="1" s="1"/>
  <c r="V378" i="1"/>
  <c r="X378" i="1" s="1"/>
  <c r="V379" i="1"/>
  <c r="X379" i="1" s="1"/>
  <c r="V380" i="1"/>
  <c r="X380" i="1" s="1"/>
  <c r="V381" i="1"/>
  <c r="X381" i="1" s="1"/>
  <c r="V382" i="1"/>
  <c r="X382" i="1" s="1"/>
  <c r="V383" i="1"/>
  <c r="X383" i="1" s="1"/>
  <c r="V384" i="1"/>
  <c r="X384" i="1" s="1"/>
  <c r="V385" i="1"/>
  <c r="X385" i="1" s="1"/>
  <c r="V386" i="1"/>
  <c r="X386" i="1" s="1"/>
  <c r="V387" i="1"/>
  <c r="X387" i="1" s="1"/>
  <c r="V388" i="1"/>
  <c r="X388" i="1" s="1"/>
  <c r="V389" i="1"/>
  <c r="X389" i="1" s="1"/>
  <c r="V390" i="1"/>
  <c r="X390" i="1" s="1"/>
  <c r="V391" i="1"/>
  <c r="X391" i="1" s="1"/>
  <c r="V392" i="1"/>
  <c r="X392" i="1" s="1"/>
  <c r="V393" i="1"/>
  <c r="X393" i="1" s="1"/>
  <c r="V394" i="1"/>
  <c r="X394" i="1" s="1"/>
  <c r="V395" i="1"/>
  <c r="X395" i="1" s="1"/>
  <c r="V396" i="1"/>
  <c r="X396" i="1" s="1"/>
  <c r="V397" i="1"/>
  <c r="X397" i="1" s="1"/>
  <c r="V398" i="1"/>
  <c r="X398" i="1" s="1"/>
  <c r="V399" i="1"/>
  <c r="X399" i="1" s="1"/>
  <c r="V400" i="1"/>
  <c r="X400" i="1" s="1"/>
  <c r="V401" i="1"/>
  <c r="X401" i="1" s="1"/>
  <c r="V402" i="1"/>
  <c r="X402" i="1" s="1"/>
  <c r="V403" i="1"/>
  <c r="X403" i="1" s="1"/>
  <c r="V404" i="1"/>
  <c r="X404" i="1" s="1"/>
  <c r="V405" i="1"/>
  <c r="X405" i="1" s="1"/>
  <c r="V406" i="1"/>
  <c r="X406" i="1" s="1"/>
  <c r="V407" i="1"/>
  <c r="X407" i="1" s="1"/>
  <c r="V408" i="1"/>
  <c r="X408" i="1" s="1"/>
  <c r="V409" i="1"/>
  <c r="X409" i="1" s="1"/>
  <c r="V410" i="1"/>
  <c r="X410" i="1" s="1"/>
  <c r="V411" i="1"/>
  <c r="X411" i="1" s="1"/>
  <c r="V412" i="1"/>
  <c r="X412" i="1" s="1"/>
  <c r="V413" i="1"/>
  <c r="X413" i="1" s="1"/>
  <c r="V414" i="1"/>
  <c r="X414" i="1" s="1"/>
  <c r="V415" i="1"/>
  <c r="X415" i="1" s="1"/>
  <c r="V416" i="1"/>
  <c r="X416" i="1" s="1"/>
  <c r="V417" i="1"/>
  <c r="X417" i="1" s="1"/>
  <c r="V418" i="1"/>
  <c r="X418" i="1" s="1"/>
  <c r="V419" i="1"/>
  <c r="X419" i="1" s="1"/>
  <c r="V420" i="1"/>
  <c r="X420" i="1" s="1"/>
  <c r="V421" i="1"/>
  <c r="X421" i="1" s="1"/>
  <c r="V422" i="1"/>
  <c r="X422" i="1" s="1"/>
  <c r="V423" i="1"/>
  <c r="X423" i="1" s="1"/>
  <c r="V424" i="1"/>
  <c r="X424" i="1" s="1"/>
  <c r="V425" i="1"/>
  <c r="X425" i="1" s="1"/>
  <c r="V426" i="1"/>
  <c r="X426" i="1" s="1"/>
  <c r="V427" i="1"/>
  <c r="X427" i="1" s="1"/>
  <c r="V428" i="1"/>
  <c r="X428" i="1" s="1"/>
  <c r="V429" i="1"/>
  <c r="X429" i="1" s="1"/>
  <c r="V430" i="1"/>
  <c r="X430" i="1" s="1"/>
  <c r="V431" i="1"/>
  <c r="X431" i="1" s="1"/>
  <c r="V432" i="1"/>
  <c r="X432" i="1" s="1"/>
  <c r="V433" i="1"/>
  <c r="X433" i="1" s="1"/>
  <c r="V434" i="1"/>
  <c r="X434" i="1" s="1"/>
  <c r="V435" i="1"/>
  <c r="X435" i="1" s="1"/>
  <c r="V436" i="1"/>
  <c r="X436" i="1" s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X515" i="1" s="1"/>
  <c r="V516" i="1"/>
  <c r="X516" i="1" s="1"/>
  <c r="V517" i="1"/>
  <c r="X517" i="1" s="1"/>
  <c r="V518" i="1"/>
  <c r="X518" i="1" s="1"/>
  <c r="V519" i="1"/>
  <c r="X519" i="1" s="1"/>
  <c r="V520" i="1"/>
  <c r="X520" i="1" s="1"/>
  <c r="V521" i="1"/>
  <c r="X521" i="1" s="1"/>
  <c r="V522" i="1"/>
  <c r="X522" i="1" s="1"/>
  <c r="V523" i="1"/>
  <c r="X523" i="1" s="1"/>
  <c r="V524" i="1"/>
  <c r="X524" i="1" s="1"/>
  <c r="V525" i="1"/>
  <c r="X525" i="1" s="1"/>
  <c r="V526" i="1"/>
  <c r="X526" i="1" s="1"/>
  <c r="V527" i="1"/>
  <c r="X527" i="1" s="1"/>
  <c r="V528" i="1"/>
  <c r="X528" i="1" s="1"/>
  <c r="V529" i="1"/>
  <c r="X529" i="1" s="1"/>
  <c r="V530" i="1"/>
  <c r="X530" i="1" s="1"/>
  <c r="V531" i="1"/>
  <c r="X531" i="1" s="1"/>
  <c r="V532" i="1"/>
  <c r="X532" i="1" s="1"/>
  <c r="V533" i="1"/>
  <c r="X533" i="1" s="1"/>
  <c r="V534" i="1"/>
  <c r="X534" i="1" s="1"/>
  <c r="V535" i="1"/>
  <c r="X535" i="1" s="1"/>
  <c r="V536" i="1"/>
  <c r="X536" i="1" s="1"/>
  <c r="V537" i="1"/>
  <c r="X537" i="1" s="1"/>
  <c r="V538" i="1"/>
  <c r="X538" i="1" s="1"/>
  <c r="V539" i="1"/>
  <c r="X539" i="1" s="1"/>
  <c r="V540" i="1"/>
  <c r="X540" i="1" s="1"/>
  <c r="V541" i="1"/>
  <c r="X541" i="1" s="1"/>
  <c r="V542" i="1"/>
  <c r="X542" i="1" s="1"/>
  <c r="V543" i="1"/>
  <c r="X543" i="1" s="1"/>
  <c r="V544" i="1"/>
  <c r="X544" i="1" s="1"/>
  <c r="V545" i="1"/>
  <c r="X545" i="1" s="1"/>
  <c r="V546" i="1"/>
  <c r="X546" i="1" s="1"/>
  <c r="V547" i="1"/>
  <c r="X547" i="1" s="1"/>
  <c r="V548" i="1"/>
  <c r="X548" i="1" s="1"/>
  <c r="V549" i="1"/>
  <c r="X549" i="1" s="1"/>
  <c r="V550" i="1"/>
  <c r="X550" i="1" s="1"/>
  <c r="V551" i="1"/>
  <c r="X551" i="1" s="1"/>
  <c r="V552" i="1"/>
  <c r="X552" i="1" s="1"/>
  <c r="V553" i="1"/>
  <c r="X553" i="1" s="1"/>
  <c r="V554" i="1"/>
  <c r="X554" i="1" s="1"/>
  <c r="V555" i="1"/>
  <c r="X555" i="1" s="1"/>
  <c r="V556" i="1"/>
  <c r="X556" i="1" s="1"/>
  <c r="V557" i="1"/>
  <c r="X557" i="1" s="1"/>
  <c r="V558" i="1"/>
  <c r="X558" i="1" s="1"/>
  <c r="V559" i="1"/>
  <c r="X559" i="1" s="1"/>
  <c r="V560" i="1"/>
  <c r="X560" i="1" s="1"/>
  <c r="V561" i="1"/>
  <c r="X561" i="1" s="1"/>
  <c r="V562" i="1"/>
  <c r="X562" i="1" s="1"/>
  <c r="V563" i="1"/>
  <c r="X563" i="1" s="1"/>
  <c r="V564" i="1"/>
  <c r="X564" i="1" s="1"/>
  <c r="V565" i="1"/>
  <c r="X565" i="1" s="1"/>
  <c r="V566" i="1"/>
  <c r="X566" i="1" s="1"/>
  <c r="V567" i="1"/>
  <c r="X567" i="1" s="1"/>
  <c r="V568" i="1"/>
  <c r="X568" i="1" s="1"/>
  <c r="V569" i="1"/>
  <c r="X569" i="1" s="1"/>
  <c r="V570" i="1"/>
  <c r="X570" i="1" s="1"/>
  <c r="V571" i="1"/>
  <c r="X571" i="1" s="1"/>
  <c r="V572" i="1"/>
  <c r="X572" i="1" s="1"/>
  <c r="V573" i="1"/>
  <c r="X573" i="1" s="1"/>
  <c r="V574" i="1"/>
  <c r="X574" i="1" s="1"/>
  <c r="V575" i="1"/>
  <c r="X575" i="1" s="1"/>
  <c r="V576" i="1"/>
  <c r="X576" i="1" s="1"/>
  <c r="V577" i="1"/>
  <c r="X577" i="1" s="1"/>
  <c r="V578" i="1"/>
  <c r="X578" i="1" s="1"/>
  <c r="V579" i="1"/>
  <c r="X579" i="1" s="1"/>
  <c r="V580" i="1"/>
  <c r="X580" i="1" s="1"/>
  <c r="V581" i="1"/>
  <c r="X581" i="1" s="1"/>
  <c r="V582" i="1"/>
  <c r="X582" i="1" s="1"/>
  <c r="V583" i="1"/>
  <c r="X583" i="1" s="1"/>
  <c r="V584" i="1"/>
  <c r="X584" i="1" s="1"/>
  <c r="V585" i="1"/>
  <c r="X585" i="1" s="1"/>
  <c r="V586" i="1"/>
  <c r="X586" i="1" s="1"/>
  <c r="V587" i="1"/>
  <c r="X587" i="1" s="1"/>
  <c r="V588" i="1"/>
  <c r="X588" i="1" s="1"/>
  <c r="V589" i="1"/>
  <c r="X589" i="1" s="1"/>
  <c r="V590" i="1"/>
  <c r="X590" i="1" s="1"/>
  <c r="V591" i="1"/>
  <c r="X591" i="1" s="1"/>
  <c r="V592" i="1"/>
  <c r="X592" i="1" s="1"/>
  <c r="V593" i="1"/>
  <c r="X593" i="1" s="1"/>
  <c r="V594" i="1"/>
  <c r="X594" i="1" s="1"/>
  <c r="V595" i="1"/>
  <c r="X595" i="1" s="1"/>
  <c r="V596" i="1"/>
  <c r="X596" i="1" s="1"/>
  <c r="V597" i="1"/>
  <c r="X597" i="1" s="1"/>
  <c r="V598" i="1"/>
  <c r="X598" i="1" s="1"/>
  <c r="V599" i="1"/>
  <c r="X599" i="1" s="1"/>
  <c r="V600" i="1"/>
  <c r="X600" i="1" s="1"/>
  <c r="V601" i="1"/>
  <c r="X601" i="1" s="1"/>
  <c r="V602" i="1"/>
  <c r="X602" i="1" s="1"/>
  <c r="V603" i="1"/>
  <c r="X603" i="1" s="1"/>
  <c r="V604" i="1"/>
  <c r="X604" i="1" s="1"/>
  <c r="V605" i="1"/>
  <c r="X605" i="1" s="1"/>
  <c r="V606" i="1"/>
  <c r="X606" i="1" s="1"/>
  <c r="V607" i="1"/>
  <c r="X607" i="1" s="1"/>
  <c r="V608" i="1"/>
  <c r="X608" i="1" s="1"/>
  <c r="V609" i="1"/>
  <c r="X609" i="1" s="1"/>
  <c r="V610" i="1"/>
  <c r="X610" i="1" s="1"/>
  <c r="V611" i="1"/>
  <c r="X611" i="1" s="1"/>
  <c r="V612" i="1"/>
  <c r="X612" i="1" s="1"/>
  <c r="V613" i="1"/>
  <c r="X613" i="1" s="1"/>
  <c r="V614" i="1"/>
  <c r="X614" i="1" s="1"/>
  <c r="V615" i="1"/>
  <c r="X615" i="1" s="1"/>
  <c r="V616" i="1"/>
  <c r="X616" i="1" s="1"/>
  <c r="V617" i="1"/>
  <c r="X617" i="1" s="1"/>
  <c r="V618" i="1"/>
  <c r="X618" i="1" s="1"/>
  <c r="V619" i="1"/>
  <c r="X619" i="1" s="1"/>
  <c r="V620" i="1"/>
  <c r="X620" i="1" s="1"/>
  <c r="V621" i="1"/>
  <c r="X621" i="1" s="1"/>
  <c r="V622" i="1"/>
  <c r="X622" i="1" s="1"/>
  <c r="V623" i="1"/>
  <c r="X623" i="1" s="1"/>
  <c r="V624" i="1"/>
  <c r="X624" i="1" s="1"/>
  <c r="V625" i="1"/>
  <c r="X625" i="1" s="1"/>
  <c r="V626" i="1"/>
  <c r="X626" i="1" s="1"/>
  <c r="V627" i="1"/>
  <c r="X627" i="1" s="1"/>
  <c r="V628" i="1"/>
  <c r="X628" i="1" s="1"/>
  <c r="V629" i="1"/>
  <c r="X629" i="1" s="1"/>
  <c r="V630" i="1"/>
  <c r="X630" i="1" s="1"/>
  <c r="V631" i="1"/>
  <c r="X631" i="1" s="1"/>
  <c r="V632" i="1"/>
  <c r="X632" i="1" s="1"/>
  <c r="V633" i="1"/>
  <c r="X633" i="1" s="1"/>
  <c r="V634" i="1"/>
  <c r="X634" i="1" s="1"/>
  <c r="V635" i="1"/>
  <c r="X635" i="1" s="1"/>
  <c r="V636" i="1"/>
  <c r="X636" i="1" s="1"/>
  <c r="V637" i="1"/>
  <c r="X637" i="1" s="1"/>
  <c r="V638" i="1"/>
  <c r="X638" i="1" s="1"/>
  <c r="V639" i="1"/>
  <c r="X639" i="1" s="1"/>
  <c r="V640" i="1"/>
  <c r="X640" i="1" s="1"/>
  <c r="V641" i="1"/>
  <c r="X641" i="1" s="1"/>
  <c r="V642" i="1"/>
  <c r="X642" i="1" s="1"/>
  <c r="V643" i="1"/>
  <c r="X643" i="1" s="1"/>
  <c r="V644" i="1"/>
  <c r="X644" i="1" s="1"/>
  <c r="V645" i="1"/>
  <c r="X645" i="1" s="1"/>
  <c r="V646" i="1"/>
  <c r="X646" i="1" s="1"/>
  <c r="V647" i="1"/>
  <c r="X647" i="1" s="1"/>
  <c r="V648" i="1"/>
  <c r="X648" i="1" s="1"/>
  <c r="V649" i="1"/>
  <c r="X649" i="1" s="1"/>
  <c r="V650" i="1"/>
  <c r="X650" i="1" s="1"/>
  <c r="V651" i="1"/>
  <c r="X651" i="1" s="1"/>
  <c r="V652" i="1"/>
  <c r="X652" i="1" s="1"/>
  <c r="V653" i="1"/>
  <c r="X653" i="1" s="1"/>
  <c r="V654" i="1"/>
  <c r="X654" i="1" s="1"/>
  <c r="V655" i="1"/>
  <c r="X655" i="1" s="1"/>
  <c r="V656" i="1"/>
  <c r="X656" i="1" s="1"/>
  <c r="V657" i="1"/>
  <c r="X657" i="1" s="1"/>
  <c r="V658" i="1"/>
  <c r="X658" i="1" s="1"/>
  <c r="V659" i="1"/>
  <c r="X659" i="1" s="1"/>
  <c r="V660" i="1"/>
  <c r="X660" i="1" s="1"/>
  <c r="V661" i="1"/>
  <c r="X661" i="1" s="1"/>
  <c r="V662" i="1"/>
  <c r="X662" i="1" s="1"/>
  <c r="V663" i="1"/>
  <c r="X663" i="1" s="1"/>
  <c r="V664" i="1"/>
  <c r="X664" i="1" s="1"/>
  <c r="V665" i="1"/>
  <c r="X665" i="1" s="1"/>
  <c r="V666" i="1"/>
  <c r="X666" i="1" s="1"/>
  <c r="V667" i="1"/>
  <c r="X667" i="1" s="1"/>
  <c r="V668" i="1"/>
  <c r="X668" i="1" s="1"/>
  <c r="V669" i="1"/>
  <c r="X669" i="1" s="1"/>
  <c r="V670" i="1"/>
  <c r="X670" i="1" s="1"/>
  <c r="V671" i="1"/>
  <c r="X671" i="1" s="1"/>
  <c r="V672" i="1"/>
  <c r="X672" i="1" s="1"/>
  <c r="V673" i="1"/>
  <c r="X673" i="1" s="1"/>
  <c r="V674" i="1"/>
  <c r="X674" i="1" s="1"/>
  <c r="V675" i="1"/>
  <c r="X675" i="1" s="1"/>
  <c r="V676" i="1"/>
  <c r="X676" i="1" s="1"/>
  <c r="V677" i="1"/>
  <c r="X677" i="1" s="1"/>
  <c r="V678" i="1"/>
  <c r="X678" i="1" s="1"/>
  <c r="V679" i="1"/>
  <c r="X679" i="1" s="1"/>
  <c r="V680" i="1"/>
  <c r="X680" i="1" s="1"/>
  <c r="V681" i="1"/>
  <c r="X681" i="1" s="1"/>
  <c r="V682" i="1"/>
  <c r="X682" i="1" s="1"/>
  <c r="V683" i="1"/>
  <c r="X683" i="1" s="1"/>
  <c r="V684" i="1"/>
  <c r="X684" i="1" s="1"/>
  <c r="V685" i="1"/>
  <c r="X685" i="1" s="1"/>
  <c r="V686" i="1"/>
  <c r="X686" i="1" s="1"/>
  <c r="V687" i="1"/>
  <c r="X687" i="1" s="1"/>
  <c r="V688" i="1"/>
  <c r="X688" i="1" s="1"/>
  <c r="V689" i="1"/>
  <c r="X689" i="1" s="1"/>
  <c r="V690" i="1"/>
  <c r="X690" i="1" s="1"/>
  <c r="V691" i="1"/>
  <c r="X691" i="1" s="1"/>
  <c r="V692" i="1"/>
  <c r="X692" i="1" s="1"/>
  <c r="V693" i="1"/>
  <c r="X693" i="1" s="1"/>
  <c r="V694" i="1"/>
  <c r="X694" i="1" s="1"/>
  <c r="V695" i="1"/>
  <c r="X695" i="1" s="1"/>
  <c r="V696" i="1"/>
  <c r="X696" i="1" s="1"/>
  <c r="V697" i="1"/>
  <c r="X697" i="1" s="1"/>
  <c r="V698" i="1"/>
  <c r="X698" i="1" s="1"/>
  <c r="V699" i="1"/>
  <c r="X699" i="1" s="1"/>
  <c r="V700" i="1"/>
  <c r="X700" i="1" s="1"/>
  <c r="V701" i="1"/>
  <c r="X701" i="1" s="1"/>
  <c r="V702" i="1"/>
  <c r="X702" i="1" s="1"/>
  <c r="V703" i="1"/>
  <c r="X703" i="1" s="1"/>
  <c r="V704" i="1"/>
  <c r="X704" i="1" s="1"/>
  <c r="V705" i="1"/>
  <c r="X705" i="1" s="1"/>
  <c r="V706" i="1"/>
  <c r="X706" i="1" s="1"/>
  <c r="V707" i="1"/>
  <c r="X707" i="1" s="1"/>
  <c r="V708" i="1"/>
  <c r="X708" i="1" s="1"/>
  <c r="V709" i="1"/>
  <c r="X709" i="1" s="1"/>
  <c r="V710" i="1"/>
  <c r="X710" i="1" s="1"/>
  <c r="V711" i="1"/>
  <c r="X711" i="1" s="1"/>
  <c r="V712" i="1"/>
  <c r="X712" i="1" s="1"/>
  <c r="V713" i="1"/>
  <c r="X713" i="1" s="1"/>
  <c r="V714" i="1"/>
  <c r="X714" i="1" s="1"/>
  <c r="V715" i="1"/>
  <c r="X715" i="1" s="1"/>
  <c r="V716" i="1"/>
  <c r="X716" i="1" s="1"/>
  <c r="V717" i="1"/>
  <c r="X717" i="1" s="1"/>
  <c r="V718" i="1"/>
  <c r="X718" i="1" s="1"/>
  <c r="V719" i="1"/>
  <c r="X719" i="1" s="1"/>
  <c r="V720" i="1"/>
  <c r="X720" i="1" s="1"/>
  <c r="V721" i="1"/>
  <c r="X721" i="1" s="1"/>
  <c r="V722" i="1"/>
  <c r="X722" i="1" s="1"/>
  <c r="V723" i="1"/>
  <c r="X723" i="1" s="1"/>
  <c r="V724" i="1"/>
  <c r="X724" i="1" s="1"/>
  <c r="V725" i="1"/>
  <c r="X725" i="1" s="1"/>
  <c r="V726" i="1"/>
  <c r="X726" i="1" s="1"/>
  <c r="V727" i="1"/>
  <c r="X727" i="1" s="1"/>
  <c r="V728" i="1"/>
  <c r="X728" i="1" s="1"/>
  <c r="V729" i="1"/>
  <c r="X729" i="1" s="1"/>
  <c r="V730" i="1"/>
  <c r="X730" i="1" s="1"/>
  <c r="V731" i="1"/>
  <c r="X731" i="1" s="1"/>
  <c r="V732" i="1"/>
  <c r="X732" i="1" s="1"/>
  <c r="V733" i="1"/>
  <c r="X733" i="1" s="1"/>
  <c r="V734" i="1"/>
  <c r="X734" i="1" s="1"/>
  <c r="V735" i="1"/>
  <c r="X735" i="1" s="1"/>
  <c r="V736" i="1"/>
  <c r="X736" i="1" s="1"/>
  <c r="V737" i="1"/>
  <c r="X737" i="1" s="1"/>
  <c r="V738" i="1"/>
  <c r="X738" i="1" s="1"/>
  <c r="V739" i="1"/>
  <c r="X739" i="1" s="1"/>
  <c r="V740" i="1"/>
  <c r="X740" i="1" s="1"/>
  <c r="V741" i="1"/>
  <c r="X741" i="1" s="1"/>
  <c r="V742" i="1"/>
  <c r="X742" i="1" s="1"/>
  <c r="V743" i="1"/>
  <c r="X743" i="1" s="1"/>
  <c r="V744" i="1"/>
  <c r="X744" i="1" s="1"/>
  <c r="V745" i="1"/>
  <c r="X745" i="1" s="1"/>
  <c r="V746" i="1"/>
  <c r="X746" i="1" s="1"/>
  <c r="V747" i="1"/>
  <c r="X747" i="1" s="1"/>
  <c r="V748" i="1"/>
  <c r="X748" i="1" s="1"/>
  <c r="V749" i="1"/>
  <c r="X749" i="1" s="1"/>
  <c r="V750" i="1"/>
  <c r="X750" i="1" s="1"/>
  <c r="V751" i="1"/>
  <c r="X751" i="1" s="1"/>
  <c r="V752" i="1"/>
  <c r="X752" i="1" s="1"/>
  <c r="V753" i="1"/>
  <c r="X753" i="1" s="1"/>
  <c r="V754" i="1"/>
  <c r="X754" i="1" s="1"/>
  <c r="V755" i="1"/>
  <c r="X755" i="1" s="1"/>
  <c r="V756" i="1"/>
  <c r="X756" i="1" s="1"/>
  <c r="V757" i="1"/>
  <c r="X757" i="1" s="1"/>
  <c r="V758" i="1"/>
  <c r="X758" i="1" s="1"/>
  <c r="V759" i="1"/>
  <c r="X759" i="1" s="1"/>
  <c r="V760" i="1"/>
  <c r="X760" i="1" s="1"/>
  <c r="V761" i="1"/>
  <c r="X761" i="1" s="1"/>
  <c r="V762" i="1"/>
  <c r="X762" i="1" s="1"/>
  <c r="V763" i="1"/>
  <c r="X763" i="1" s="1"/>
  <c r="V764" i="1"/>
  <c r="X764" i="1" s="1"/>
  <c r="V765" i="1"/>
  <c r="X765" i="1" s="1"/>
  <c r="V766" i="1"/>
  <c r="X766" i="1" s="1"/>
  <c r="V767" i="1"/>
  <c r="X767" i="1" s="1"/>
  <c r="V768" i="1"/>
  <c r="X768" i="1" s="1"/>
  <c r="V769" i="1"/>
  <c r="X769" i="1" s="1"/>
  <c r="V770" i="1"/>
  <c r="X770" i="1" s="1"/>
  <c r="V771" i="1"/>
  <c r="X771" i="1" s="1"/>
  <c r="V772" i="1"/>
  <c r="X772" i="1" s="1"/>
  <c r="V773" i="1"/>
  <c r="X773" i="1" s="1"/>
  <c r="V774" i="1"/>
  <c r="X774" i="1" s="1"/>
  <c r="V775" i="1"/>
  <c r="X775" i="1" s="1"/>
  <c r="V776" i="1"/>
  <c r="X776" i="1" s="1"/>
  <c r="V777" i="1"/>
  <c r="X777" i="1" s="1"/>
  <c r="V778" i="1"/>
  <c r="X778" i="1" s="1"/>
  <c r="V779" i="1"/>
  <c r="X779" i="1" s="1"/>
  <c r="V780" i="1"/>
  <c r="X780" i="1" s="1"/>
  <c r="V781" i="1"/>
  <c r="X781" i="1" s="1"/>
  <c r="V782" i="1"/>
  <c r="X782" i="1" s="1"/>
  <c r="V783" i="1"/>
  <c r="X783" i="1" s="1"/>
  <c r="V784" i="1"/>
  <c r="X784" i="1" s="1"/>
  <c r="V785" i="1"/>
  <c r="X785" i="1" s="1"/>
  <c r="V786" i="1"/>
  <c r="X786" i="1" s="1"/>
  <c r="V787" i="1"/>
  <c r="X787" i="1" s="1"/>
  <c r="V788" i="1"/>
  <c r="X788" i="1" s="1"/>
  <c r="V789" i="1"/>
  <c r="X789" i="1" s="1"/>
  <c r="V790" i="1"/>
  <c r="X790" i="1" s="1"/>
  <c r="V791" i="1"/>
  <c r="X791" i="1" s="1"/>
  <c r="V792" i="1"/>
  <c r="X792" i="1" s="1"/>
  <c r="V793" i="1"/>
  <c r="X793" i="1" s="1"/>
  <c r="V794" i="1"/>
  <c r="X794" i="1" s="1"/>
  <c r="V795" i="1"/>
  <c r="X795" i="1" s="1"/>
  <c r="V796" i="1"/>
  <c r="X796" i="1" s="1"/>
  <c r="V797" i="1"/>
  <c r="X797" i="1" s="1"/>
  <c r="V798" i="1"/>
  <c r="X798" i="1" s="1"/>
  <c r="V799" i="1"/>
  <c r="X799" i="1" s="1"/>
  <c r="V800" i="1"/>
  <c r="X800" i="1" s="1"/>
  <c r="V801" i="1"/>
  <c r="X801" i="1" s="1"/>
  <c r="V802" i="1"/>
  <c r="X802" i="1" s="1"/>
  <c r="V803" i="1"/>
  <c r="X803" i="1" s="1"/>
  <c r="V804" i="1"/>
  <c r="X804" i="1" s="1"/>
  <c r="V805" i="1"/>
  <c r="X805" i="1" s="1"/>
  <c r="V806" i="1"/>
  <c r="X806" i="1" s="1"/>
  <c r="V807" i="1"/>
  <c r="X807" i="1" s="1"/>
  <c r="V808" i="1"/>
  <c r="X808" i="1" s="1"/>
  <c r="V809" i="1"/>
  <c r="X809" i="1" s="1"/>
  <c r="V810" i="1"/>
  <c r="X810" i="1" s="1"/>
  <c r="V811" i="1"/>
  <c r="X811" i="1" s="1"/>
  <c r="V812" i="1"/>
  <c r="X812" i="1" s="1"/>
  <c r="V813" i="1"/>
  <c r="X813" i="1" s="1"/>
  <c r="V814" i="1"/>
  <c r="X814" i="1" s="1"/>
  <c r="V815" i="1"/>
  <c r="X815" i="1" s="1"/>
  <c r="V816" i="1"/>
  <c r="X816" i="1" s="1"/>
  <c r="V817" i="1"/>
  <c r="X817" i="1" s="1"/>
  <c r="V818" i="1"/>
  <c r="X818" i="1" s="1"/>
  <c r="V819" i="1"/>
  <c r="X819" i="1" s="1"/>
  <c r="V820" i="1"/>
  <c r="X820" i="1" s="1"/>
  <c r="V821" i="1"/>
  <c r="X821" i="1" s="1"/>
  <c r="V822" i="1"/>
  <c r="X822" i="1" s="1"/>
  <c r="V823" i="1"/>
  <c r="X823" i="1" s="1"/>
  <c r="V824" i="1"/>
  <c r="X824" i="1" s="1"/>
  <c r="V825" i="1"/>
  <c r="X825" i="1" s="1"/>
  <c r="V826" i="1"/>
  <c r="X826" i="1" s="1"/>
  <c r="V827" i="1"/>
  <c r="X827" i="1" s="1"/>
  <c r="V828" i="1"/>
  <c r="X828" i="1" s="1"/>
  <c r="V829" i="1"/>
  <c r="X829" i="1" s="1"/>
  <c r="V830" i="1"/>
  <c r="X830" i="1" s="1"/>
  <c r="V831" i="1"/>
  <c r="X831" i="1" s="1"/>
  <c r="V832" i="1"/>
  <c r="X832" i="1" s="1"/>
  <c r="V833" i="1"/>
  <c r="X833" i="1" s="1"/>
  <c r="V834" i="1"/>
  <c r="X834" i="1" s="1"/>
  <c r="V835" i="1"/>
  <c r="X835" i="1" s="1"/>
  <c r="V836" i="1"/>
  <c r="X836" i="1" s="1"/>
  <c r="V837" i="1"/>
  <c r="X837" i="1" s="1"/>
  <c r="V838" i="1"/>
  <c r="X838" i="1" s="1"/>
  <c r="V839" i="1"/>
  <c r="X839" i="1" s="1"/>
  <c r="V840" i="1"/>
  <c r="X840" i="1" s="1"/>
  <c r="V841" i="1"/>
  <c r="X841" i="1" s="1"/>
  <c r="V842" i="1"/>
  <c r="X842" i="1" s="1"/>
  <c r="V843" i="1"/>
  <c r="X843" i="1" s="1"/>
  <c r="V844" i="1"/>
  <c r="X844" i="1" s="1"/>
  <c r="V845" i="1"/>
  <c r="X845" i="1" s="1"/>
  <c r="V846" i="1"/>
  <c r="X846" i="1" s="1"/>
  <c r="V847" i="1"/>
  <c r="X847" i="1" s="1"/>
  <c r="V848" i="1"/>
  <c r="X848" i="1" s="1"/>
  <c r="V849" i="1"/>
  <c r="X849" i="1" s="1"/>
  <c r="V850" i="1"/>
  <c r="X850" i="1" s="1"/>
  <c r="V851" i="1"/>
  <c r="X851" i="1" s="1"/>
  <c r="V852" i="1"/>
  <c r="X852" i="1" s="1"/>
  <c r="V853" i="1"/>
  <c r="X853" i="1" s="1"/>
  <c r="V854" i="1"/>
  <c r="X854" i="1" s="1"/>
  <c r="V855" i="1"/>
  <c r="X855" i="1" s="1"/>
  <c r="V856" i="1"/>
  <c r="X856" i="1" s="1"/>
  <c r="V857" i="1"/>
  <c r="X857" i="1" s="1"/>
  <c r="V858" i="1"/>
  <c r="X858" i="1" s="1"/>
  <c r="V859" i="1"/>
  <c r="X859" i="1" s="1"/>
  <c r="V860" i="1"/>
  <c r="X860" i="1" s="1"/>
  <c r="V861" i="1"/>
  <c r="X861" i="1" s="1"/>
  <c r="V862" i="1"/>
  <c r="X862" i="1" s="1"/>
  <c r="V863" i="1"/>
  <c r="X863" i="1" s="1"/>
  <c r="V864" i="1"/>
  <c r="X864" i="1" s="1"/>
  <c r="V865" i="1"/>
  <c r="X865" i="1" s="1"/>
  <c r="V866" i="1"/>
  <c r="X866" i="1" s="1"/>
  <c r="V867" i="1"/>
  <c r="X867" i="1" s="1"/>
  <c r="V868" i="1"/>
  <c r="X868" i="1" s="1"/>
  <c r="V869" i="1"/>
  <c r="X869" i="1" s="1"/>
  <c r="V870" i="1"/>
  <c r="X870" i="1" s="1"/>
  <c r="V871" i="1"/>
  <c r="X871" i="1" s="1"/>
  <c r="V872" i="1"/>
  <c r="X872" i="1" s="1"/>
  <c r="V873" i="1"/>
  <c r="X873" i="1" s="1"/>
  <c r="V874" i="1"/>
  <c r="X874" i="1" s="1"/>
  <c r="V875" i="1"/>
  <c r="X875" i="1" s="1"/>
  <c r="V876" i="1"/>
  <c r="X876" i="1" s="1"/>
  <c r="V877" i="1"/>
  <c r="X877" i="1" s="1"/>
  <c r="V878" i="1"/>
  <c r="X878" i="1" s="1"/>
  <c r="V879" i="1"/>
  <c r="X879" i="1" s="1"/>
  <c r="V880" i="1"/>
  <c r="X880" i="1" s="1"/>
  <c r="V881" i="1"/>
  <c r="X881" i="1" s="1"/>
  <c r="V882" i="1"/>
  <c r="X882" i="1" s="1"/>
  <c r="V883" i="1"/>
  <c r="X883" i="1" s="1"/>
  <c r="V884" i="1"/>
  <c r="X884" i="1" s="1"/>
  <c r="V885" i="1"/>
  <c r="X885" i="1" s="1"/>
  <c r="V886" i="1"/>
  <c r="X886" i="1" s="1"/>
  <c r="V887" i="1"/>
  <c r="X887" i="1" s="1"/>
  <c r="V888" i="1"/>
  <c r="X888" i="1" s="1"/>
  <c r="V889" i="1"/>
  <c r="X889" i="1" s="1"/>
  <c r="V890" i="1"/>
  <c r="X890" i="1" s="1"/>
  <c r="V891" i="1"/>
  <c r="X891" i="1" s="1"/>
  <c r="V892" i="1"/>
  <c r="X892" i="1" s="1"/>
  <c r="V893" i="1"/>
  <c r="X893" i="1" s="1"/>
  <c r="V894" i="1"/>
  <c r="X894" i="1" s="1"/>
  <c r="V895" i="1"/>
  <c r="X895" i="1" s="1"/>
  <c r="V896" i="1"/>
  <c r="X896" i="1" s="1"/>
  <c r="V897" i="1"/>
  <c r="X897" i="1" s="1"/>
  <c r="V898" i="1"/>
  <c r="X898" i="1" s="1"/>
  <c r="V899" i="1"/>
  <c r="X899" i="1" s="1"/>
  <c r="V900" i="1"/>
  <c r="X900" i="1" s="1"/>
  <c r="V901" i="1"/>
  <c r="X901" i="1" s="1"/>
  <c r="V902" i="1"/>
  <c r="X902" i="1" s="1"/>
  <c r="V903" i="1"/>
  <c r="X903" i="1" s="1"/>
  <c r="V904" i="1"/>
  <c r="X904" i="1" s="1"/>
  <c r="V905" i="1"/>
  <c r="X905" i="1" s="1"/>
  <c r="V906" i="1"/>
  <c r="X906" i="1" s="1"/>
  <c r="V907" i="1"/>
  <c r="X907" i="1" s="1"/>
  <c r="V908" i="1"/>
  <c r="X908" i="1" s="1"/>
  <c r="V909" i="1"/>
  <c r="X909" i="1" s="1"/>
  <c r="V910" i="1"/>
  <c r="X910" i="1" s="1"/>
  <c r="V911" i="1"/>
  <c r="X911" i="1" s="1"/>
  <c r="V912" i="1"/>
  <c r="X912" i="1" s="1"/>
  <c r="V913" i="1"/>
  <c r="X913" i="1" s="1"/>
  <c r="V914" i="1"/>
  <c r="X914" i="1" s="1"/>
  <c r="V915" i="1"/>
  <c r="X915" i="1" s="1"/>
  <c r="V916" i="1"/>
  <c r="X916" i="1" s="1"/>
  <c r="V917" i="1"/>
  <c r="X917" i="1" s="1"/>
  <c r="V918" i="1"/>
  <c r="X918" i="1" s="1"/>
  <c r="V919" i="1"/>
  <c r="X919" i="1" s="1"/>
  <c r="V920" i="1"/>
  <c r="X920" i="1" s="1"/>
  <c r="V921" i="1"/>
  <c r="X921" i="1" s="1"/>
  <c r="V922" i="1"/>
  <c r="X922" i="1" s="1"/>
  <c r="V923" i="1"/>
  <c r="X923" i="1" s="1"/>
  <c r="V924" i="1"/>
  <c r="X924" i="1" s="1"/>
  <c r="V925" i="1"/>
  <c r="X925" i="1" s="1"/>
  <c r="V926" i="1"/>
  <c r="X926" i="1" s="1"/>
  <c r="V927" i="1"/>
  <c r="X927" i="1" s="1"/>
  <c r="V928" i="1"/>
  <c r="X928" i="1" s="1"/>
  <c r="V929" i="1"/>
  <c r="X929" i="1" s="1"/>
  <c r="V930" i="1"/>
  <c r="X930" i="1" s="1"/>
  <c r="V931" i="1"/>
  <c r="X931" i="1" s="1"/>
  <c r="V932" i="1"/>
  <c r="X932" i="1" s="1"/>
  <c r="V933" i="1"/>
  <c r="X933" i="1" s="1"/>
  <c r="V934" i="1"/>
  <c r="X934" i="1" s="1"/>
  <c r="V935" i="1"/>
  <c r="X935" i="1" s="1"/>
  <c r="V936" i="1"/>
  <c r="X936" i="1" s="1"/>
  <c r="V937" i="1"/>
  <c r="X937" i="1" s="1"/>
  <c r="V938" i="1"/>
  <c r="X938" i="1" s="1"/>
  <c r="V939" i="1"/>
  <c r="X939" i="1" s="1"/>
  <c r="V940" i="1"/>
  <c r="X940" i="1" s="1"/>
  <c r="V941" i="1"/>
  <c r="X941" i="1" s="1"/>
  <c r="V942" i="1"/>
  <c r="X942" i="1" s="1"/>
  <c r="V943" i="1"/>
  <c r="X943" i="1" s="1"/>
  <c r="V944" i="1"/>
  <c r="X944" i="1" s="1"/>
  <c r="V945" i="1"/>
  <c r="X945" i="1" s="1"/>
  <c r="V946" i="1"/>
  <c r="X946" i="1" s="1"/>
  <c r="V947" i="1"/>
  <c r="X947" i="1" s="1"/>
  <c r="V948" i="1"/>
  <c r="X948" i="1" s="1"/>
  <c r="V949" i="1"/>
  <c r="X949" i="1" s="1"/>
  <c r="V950" i="1"/>
  <c r="X950" i="1" s="1"/>
  <c r="V951" i="1"/>
  <c r="X951" i="1" s="1"/>
  <c r="V952" i="1"/>
  <c r="X952" i="1" s="1"/>
  <c r="V953" i="1"/>
  <c r="X953" i="1" s="1"/>
  <c r="V954" i="1"/>
  <c r="X954" i="1" s="1"/>
  <c r="V955" i="1"/>
  <c r="X955" i="1" s="1"/>
  <c r="V956" i="1"/>
  <c r="X956" i="1" s="1"/>
  <c r="V957" i="1"/>
  <c r="X957" i="1" s="1"/>
  <c r="V958" i="1"/>
  <c r="X958" i="1" s="1"/>
  <c r="V959" i="1"/>
  <c r="X959" i="1" s="1"/>
  <c r="V960" i="1"/>
  <c r="X960" i="1" s="1"/>
  <c r="V961" i="1"/>
  <c r="X961" i="1" s="1"/>
  <c r="V962" i="1"/>
  <c r="X962" i="1" s="1"/>
  <c r="V963" i="1"/>
  <c r="X963" i="1" s="1"/>
  <c r="V964" i="1"/>
  <c r="X964" i="1" s="1"/>
  <c r="V965" i="1"/>
  <c r="X965" i="1" s="1"/>
  <c r="V966" i="1"/>
  <c r="X966" i="1" s="1"/>
  <c r="V967" i="1"/>
  <c r="X967" i="1" s="1"/>
  <c r="V968" i="1"/>
  <c r="X968" i="1" s="1"/>
  <c r="V969" i="1"/>
  <c r="X969" i="1" s="1"/>
  <c r="V970" i="1"/>
  <c r="X970" i="1" s="1"/>
  <c r="V971" i="1"/>
  <c r="X971" i="1" s="1"/>
  <c r="V972" i="1"/>
  <c r="X972" i="1" s="1"/>
  <c r="V973" i="1"/>
  <c r="X973" i="1" s="1"/>
  <c r="V974" i="1"/>
  <c r="X974" i="1" s="1"/>
  <c r="V975" i="1"/>
  <c r="X975" i="1" s="1"/>
  <c r="V976" i="1"/>
  <c r="X976" i="1" s="1"/>
  <c r="V977" i="1"/>
  <c r="X977" i="1" s="1"/>
  <c r="V978" i="1"/>
  <c r="X978" i="1" s="1"/>
  <c r="V979" i="1"/>
  <c r="X979" i="1" s="1"/>
  <c r="V980" i="1"/>
  <c r="X980" i="1" s="1"/>
  <c r="V981" i="1"/>
  <c r="X981" i="1" s="1"/>
  <c r="V982" i="1"/>
  <c r="X982" i="1" s="1"/>
  <c r="V983" i="1"/>
  <c r="X983" i="1" s="1"/>
  <c r="V984" i="1"/>
  <c r="X984" i="1" s="1"/>
  <c r="V985" i="1"/>
  <c r="X985" i="1" s="1"/>
  <c r="V986" i="1"/>
  <c r="X986" i="1" s="1"/>
  <c r="V987" i="1"/>
  <c r="X987" i="1" s="1"/>
  <c r="V988" i="1"/>
  <c r="X988" i="1" s="1"/>
  <c r="V989" i="1"/>
  <c r="X989" i="1" s="1"/>
  <c r="V990" i="1"/>
  <c r="X990" i="1" s="1"/>
  <c r="V991" i="1"/>
  <c r="X991" i="1" s="1"/>
  <c r="V992" i="1"/>
  <c r="X992" i="1" s="1"/>
  <c r="V993" i="1"/>
  <c r="X993" i="1" s="1"/>
  <c r="V994" i="1"/>
  <c r="X994" i="1" s="1"/>
  <c r="V995" i="1"/>
  <c r="X995" i="1" s="1"/>
  <c r="V996" i="1"/>
  <c r="X996" i="1" s="1"/>
  <c r="V997" i="1"/>
  <c r="X997" i="1" s="1"/>
  <c r="V998" i="1"/>
  <c r="X998" i="1" s="1"/>
  <c r="V999" i="1"/>
  <c r="X999" i="1" s="1"/>
  <c r="V1000" i="1"/>
  <c r="X1000" i="1" s="1"/>
  <c r="V1001" i="1"/>
  <c r="X1001" i="1" s="1"/>
  <c r="V1002" i="1"/>
  <c r="X1002" i="1" s="1"/>
  <c r="V1003" i="1"/>
  <c r="X1003" i="1" s="1"/>
  <c r="V1004" i="1"/>
  <c r="X1004" i="1" s="1"/>
  <c r="V1005" i="1"/>
  <c r="X1005" i="1" s="1"/>
  <c r="V1006" i="1"/>
  <c r="X1006" i="1" s="1"/>
  <c r="V1007" i="1"/>
  <c r="X1007" i="1" s="1"/>
  <c r="V1008" i="1"/>
  <c r="X1008" i="1" s="1"/>
  <c r="V1009" i="1"/>
  <c r="X1009" i="1" s="1"/>
  <c r="V1010" i="1"/>
  <c r="X1010" i="1" s="1"/>
  <c r="V1011" i="1"/>
  <c r="X1011" i="1" s="1"/>
  <c r="V1012" i="1"/>
  <c r="X1012" i="1" s="1"/>
  <c r="V1013" i="1"/>
  <c r="X1013" i="1" s="1"/>
  <c r="V1014" i="1"/>
  <c r="X1014" i="1" s="1"/>
  <c r="V1015" i="1"/>
  <c r="X1015" i="1" s="1"/>
  <c r="V1016" i="1"/>
  <c r="X1016" i="1" s="1"/>
  <c r="V1017" i="1"/>
  <c r="X1017" i="1" s="1"/>
  <c r="V1018" i="1"/>
  <c r="X1018" i="1" s="1"/>
  <c r="V1019" i="1"/>
  <c r="X1019" i="1" s="1"/>
  <c r="V1020" i="1"/>
  <c r="X1020" i="1" s="1"/>
  <c r="V1021" i="1"/>
  <c r="X1021" i="1" s="1"/>
  <c r="V1022" i="1"/>
  <c r="X1022" i="1" s="1"/>
  <c r="V1023" i="1"/>
  <c r="X1023" i="1" s="1"/>
  <c r="V1024" i="1"/>
  <c r="X1024" i="1" s="1"/>
  <c r="V1025" i="1"/>
  <c r="X1025" i="1" s="1"/>
  <c r="V1026" i="1"/>
  <c r="X1026" i="1" s="1"/>
  <c r="V1027" i="1"/>
  <c r="X1027" i="1" s="1"/>
  <c r="V1028" i="1"/>
  <c r="X1028" i="1" s="1"/>
  <c r="V1029" i="1"/>
  <c r="X1029" i="1" s="1"/>
  <c r="V1030" i="1"/>
  <c r="X1030" i="1" s="1"/>
  <c r="V1031" i="1"/>
  <c r="X1031" i="1" s="1"/>
  <c r="V1032" i="1"/>
  <c r="X1032" i="1" s="1"/>
  <c r="V1033" i="1"/>
  <c r="X1033" i="1" s="1"/>
  <c r="V1034" i="1"/>
  <c r="X1034" i="1" s="1"/>
  <c r="V1035" i="1"/>
  <c r="X1035" i="1" s="1"/>
  <c r="V1036" i="1"/>
  <c r="X1036" i="1" s="1"/>
  <c r="V1037" i="1"/>
  <c r="X1037" i="1" s="1"/>
  <c r="V1038" i="1"/>
  <c r="X1038" i="1" s="1"/>
  <c r="V1039" i="1"/>
  <c r="X1039" i="1" s="1"/>
  <c r="V1040" i="1"/>
  <c r="X1040" i="1" s="1"/>
  <c r="V1041" i="1"/>
  <c r="X1041" i="1" s="1"/>
  <c r="V1042" i="1"/>
  <c r="X1042" i="1" s="1"/>
  <c r="V1043" i="1"/>
  <c r="X1043" i="1" s="1"/>
  <c r="V1044" i="1"/>
  <c r="X1044" i="1" s="1"/>
  <c r="V1045" i="1"/>
  <c r="X1045" i="1" s="1"/>
  <c r="V1046" i="1"/>
  <c r="X1046" i="1" s="1"/>
  <c r="V1047" i="1"/>
  <c r="X1047" i="1" s="1"/>
  <c r="V1048" i="1"/>
  <c r="X1048" i="1" s="1"/>
  <c r="V1049" i="1"/>
  <c r="X1049" i="1" s="1"/>
  <c r="V1050" i="1"/>
  <c r="X1050" i="1" s="1"/>
  <c r="V1051" i="1"/>
  <c r="X1051" i="1" s="1"/>
  <c r="V1052" i="1"/>
  <c r="X1052" i="1" s="1"/>
  <c r="V1053" i="1"/>
  <c r="X1053" i="1" s="1"/>
  <c r="V1054" i="1"/>
  <c r="X1054" i="1" s="1"/>
  <c r="V1055" i="1"/>
  <c r="X1055" i="1" s="1"/>
  <c r="V1056" i="1"/>
  <c r="X1056" i="1" s="1"/>
  <c r="V1057" i="1"/>
  <c r="X1057" i="1" s="1"/>
  <c r="V1058" i="1"/>
  <c r="X1058" i="1" s="1"/>
  <c r="V1059" i="1"/>
  <c r="X1059" i="1" s="1"/>
  <c r="V1060" i="1"/>
  <c r="X1060" i="1" s="1"/>
  <c r="V1061" i="1"/>
  <c r="X1061" i="1" s="1"/>
  <c r="V1062" i="1"/>
  <c r="X1062" i="1" s="1"/>
  <c r="V1063" i="1"/>
  <c r="X1063" i="1" s="1"/>
  <c r="V1064" i="1"/>
  <c r="X1064" i="1" s="1"/>
  <c r="V1065" i="1"/>
  <c r="X1065" i="1" s="1"/>
  <c r="V1066" i="1"/>
  <c r="X1066" i="1" s="1"/>
  <c r="V1067" i="1"/>
  <c r="X1067" i="1" s="1"/>
  <c r="V1068" i="1"/>
  <c r="X1068" i="1" s="1"/>
  <c r="V1069" i="1"/>
  <c r="X1069" i="1" s="1"/>
  <c r="V1070" i="1"/>
  <c r="X1070" i="1" s="1"/>
  <c r="V1071" i="1"/>
  <c r="X1071" i="1" s="1"/>
  <c r="V1072" i="1"/>
  <c r="X1072" i="1" s="1"/>
  <c r="V1073" i="1"/>
  <c r="X1073" i="1" s="1"/>
  <c r="V1074" i="1"/>
  <c r="X1074" i="1" s="1"/>
  <c r="V1075" i="1"/>
  <c r="X1075" i="1" s="1"/>
  <c r="V1076" i="1"/>
  <c r="X1076" i="1" s="1"/>
  <c r="V1077" i="1"/>
  <c r="X1077" i="1" s="1"/>
  <c r="V1078" i="1"/>
  <c r="X1078" i="1" s="1"/>
  <c r="V1079" i="1"/>
  <c r="X1079" i="1" s="1"/>
  <c r="V1080" i="1"/>
  <c r="X1080" i="1" s="1"/>
  <c r="V1081" i="1"/>
  <c r="X1081" i="1" s="1"/>
  <c r="V1082" i="1"/>
  <c r="X1082" i="1" s="1"/>
  <c r="V1083" i="1"/>
  <c r="X1083" i="1" s="1"/>
  <c r="V1084" i="1"/>
  <c r="X1084" i="1" s="1"/>
  <c r="V1085" i="1"/>
  <c r="X1085" i="1" s="1"/>
  <c r="V1086" i="1"/>
  <c r="X1086" i="1" s="1"/>
  <c r="V1087" i="1"/>
  <c r="X1087" i="1" s="1"/>
  <c r="V1088" i="1"/>
  <c r="X1088" i="1" s="1"/>
  <c r="V1089" i="1"/>
  <c r="X1089" i="1" s="1"/>
  <c r="V1090" i="1"/>
  <c r="X1090" i="1" s="1"/>
  <c r="V1091" i="1"/>
  <c r="X1091" i="1" s="1"/>
  <c r="V1092" i="1"/>
  <c r="X1092" i="1" s="1"/>
  <c r="V1093" i="1"/>
  <c r="X1093" i="1" s="1"/>
  <c r="V1094" i="1"/>
  <c r="X1094" i="1" s="1"/>
  <c r="V1095" i="1"/>
  <c r="X1095" i="1" s="1"/>
  <c r="V1096" i="1"/>
  <c r="X1096" i="1" s="1"/>
  <c r="V1097" i="1"/>
  <c r="X1097" i="1" s="1"/>
  <c r="V1098" i="1"/>
  <c r="X1098" i="1" s="1"/>
  <c r="V1099" i="1"/>
  <c r="X1099" i="1" s="1"/>
  <c r="V1100" i="1"/>
  <c r="X1100" i="1" s="1"/>
  <c r="V1101" i="1"/>
  <c r="X1101" i="1" s="1"/>
  <c r="V1102" i="1"/>
  <c r="X1102" i="1" s="1"/>
  <c r="V1103" i="1"/>
  <c r="X1103" i="1" s="1"/>
  <c r="V1104" i="1"/>
  <c r="X1104" i="1" s="1"/>
  <c r="V1105" i="1"/>
  <c r="X1105" i="1" s="1"/>
  <c r="V1106" i="1"/>
  <c r="X1106" i="1" s="1"/>
  <c r="V1107" i="1"/>
  <c r="X1107" i="1" s="1"/>
  <c r="V1108" i="1"/>
  <c r="X1108" i="1" s="1"/>
  <c r="V1109" i="1"/>
  <c r="X1109" i="1" s="1"/>
  <c r="V1110" i="1"/>
  <c r="X1110" i="1" s="1"/>
  <c r="V1111" i="1"/>
  <c r="X1111" i="1" s="1"/>
  <c r="V1112" i="1"/>
  <c r="X1112" i="1" s="1"/>
  <c r="V1113" i="1"/>
  <c r="X1113" i="1" s="1"/>
  <c r="V1114" i="1"/>
  <c r="X1114" i="1" s="1"/>
  <c r="V1115" i="1"/>
  <c r="X1115" i="1" s="1"/>
  <c r="V1116" i="1"/>
  <c r="X1116" i="1" s="1"/>
  <c r="V1117" i="1"/>
  <c r="X1117" i="1" s="1"/>
  <c r="V1118" i="1"/>
  <c r="X1118" i="1" s="1"/>
  <c r="V1119" i="1"/>
  <c r="X1119" i="1" s="1"/>
  <c r="V1120" i="1"/>
  <c r="X1120" i="1" s="1"/>
  <c r="V1121" i="1"/>
  <c r="X1121" i="1" s="1"/>
  <c r="V1122" i="1"/>
  <c r="X1122" i="1" s="1"/>
  <c r="V1123" i="1"/>
  <c r="X1123" i="1" s="1"/>
  <c r="V1124" i="1"/>
  <c r="X1124" i="1" s="1"/>
  <c r="V1125" i="1"/>
  <c r="X1125" i="1" s="1"/>
  <c r="V1126" i="1"/>
  <c r="X1126" i="1" s="1"/>
  <c r="V1127" i="1"/>
  <c r="X1127" i="1" s="1"/>
  <c r="V1128" i="1"/>
  <c r="X1128" i="1" s="1"/>
  <c r="V1129" i="1"/>
  <c r="X1129" i="1" s="1"/>
  <c r="V1130" i="1"/>
  <c r="X1130" i="1" s="1"/>
  <c r="V1131" i="1"/>
  <c r="X1131" i="1" s="1"/>
  <c r="V1132" i="1"/>
  <c r="X1132" i="1" s="1"/>
  <c r="V1133" i="1"/>
  <c r="X1133" i="1" s="1"/>
  <c r="V1134" i="1"/>
  <c r="X1134" i="1" s="1"/>
  <c r="V1135" i="1"/>
  <c r="X1135" i="1" s="1"/>
  <c r="V1136" i="1"/>
  <c r="X1136" i="1" s="1"/>
  <c r="V1137" i="1"/>
  <c r="X1137" i="1" s="1"/>
  <c r="V1138" i="1"/>
  <c r="X1138" i="1" s="1"/>
  <c r="V1139" i="1"/>
  <c r="X1139" i="1" s="1"/>
  <c r="V1140" i="1"/>
  <c r="X1140" i="1" s="1"/>
  <c r="V1141" i="1"/>
  <c r="X1141" i="1" s="1"/>
  <c r="V1142" i="1"/>
  <c r="X1142" i="1" s="1"/>
  <c r="V1143" i="1"/>
  <c r="X1143" i="1" s="1"/>
  <c r="V1144" i="1"/>
  <c r="X1144" i="1" s="1"/>
  <c r="V1145" i="1"/>
  <c r="X1145" i="1" s="1"/>
  <c r="V1146" i="1"/>
  <c r="X1146" i="1" s="1"/>
  <c r="V1147" i="1"/>
  <c r="X1147" i="1" s="1"/>
  <c r="V1148" i="1"/>
  <c r="X1148" i="1" s="1"/>
  <c r="V1149" i="1"/>
  <c r="X1149" i="1" s="1"/>
  <c r="V1150" i="1"/>
  <c r="X1150" i="1" s="1"/>
  <c r="V1151" i="1"/>
  <c r="X1151" i="1" s="1"/>
  <c r="V1152" i="1"/>
  <c r="X1152" i="1" s="1"/>
  <c r="V1153" i="1"/>
  <c r="X1153" i="1" s="1"/>
  <c r="V1154" i="1"/>
  <c r="X1154" i="1" s="1"/>
  <c r="V1155" i="1"/>
  <c r="X1155" i="1" s="1"/>
  <c r="V1156" i="1"/>
  <c r="X1156" i="1" s="1"/>
  <c r="V1157" i="1"/>
  <c r="X1157" i="1" s="1"/>
  <c r="V1158" i="1"/>
  <c r="X1158" i="1" s="1"/>
  <c r="V1159" i="1"/>
  <c r="X1159" i="1" s="1"/>
  <c r="V1160" i="1"/>
  <c r="X1160" i="1" s="1"/>
  <c r="V1161" i="1"/>
  <c r="X1161" i="1" s="1"/>
  <c r="V1162" i="1"/>
  <c r="X1162" i="1" s="1"/>
  <c r="V1163" i="1"/>
  <c r="X1163" i="1" s="1"/>
  <c r="V1164" i="1"/>
  <c r="X1164" i="1" s="1"/>
  <c r="V1165" i="1"/>
  <c r="X1165" i="1" s="1"/>
  <c r="V1166" i="1"/>
  <c r="X1166" i="1" s="1"/>
  <c r="V1167" i="1"/>
  <c r="X1167" i="1" s="1"/>
  <c r="V1168" i="1"/>
  <c r="X1168" i="1" s="1"/>
  <c r="V1169" i="1"/>
  <c r="X1169" i="1" s="1"/>
  <c r="V1170" i="1"/>
  <c r="X1170" i="1" s="1"/>
  <c r="V1171" i="1"/>
  <c r="X1171" i="1" s="1"/>
  <c r="V1172" i="1"/>
  <c r="X1172" i="1" s="1"/>
  <c r="V1173" i="1"/>
  <c r="X1173" i="1" s="1"/>
  <c r="V1174" i="1"/>
  <c r="X1174" i="1" s="1"/>
  <c r="V1175" i="1"/>
  <c r="X1175" i="1" s="1"/>
  <c r="V1176" i="1"/>
  <c r="X1176" i="1" s="1"/>
  <c r="V1177" i="1"/>
  <c r="X1177" i="1" s="1"/>
  <c r="V1178" i="1"/>
  <c r="X1178" i="1" s="1"/>
  <c r="V1179" i="1"/>
  <c r="X1179" i="1" s="1"/>
  <c r="V1180" i="1"/>
  <c r="X1180" i="1" s="1"/>
  <c r="V1181" i="1"/>
  <c r="X1181" i="1" s="1"/>
  <c r="V1182" i="1"/>
  <c r="X1182" i="1" s="1"/>
  <c r="V1183" i="1"/>
  <c r="X1183" i="1" s="1"/>
  <c r="V1184" i="1"/>
  <c r="X1184" i="1" s="1"/>
  <c r="V1185" i="1"/>
  <c r="X1185" i="1" s="1"/>
  <c r="V1186" i="1"/>
  <c r="X1186" i="1" s="1"/>
  <c r="V1187" i="1"/>
  <c r="X1187" i="1" s="1"/>
  <c r="V1188" i="1"/>
  <c r="X1188" i="1" s="1"/>
  <c r="V1189" i="1"/>
  <c r="X1189" i="1" s="1"/>
  <c r="V1190" i="1"/>
  <c r="X1190" i="1" s="1"/>
  <c r="V1191" i="1"/>
  <c r="X1191" i="1" s="1"/>
  <c r="V1192" i="1"/>
  <c r="X1192" i="1" s="1"/>
  <c r="V1193" i="1"/>
  <c r="X1193" i="1" s="1"/>
  <c r="V1194" i="1"/>
  <c r="X1194" i="1" s="1"/>
  <c r="V1195" i="1"/>
  <c r="X1195" i="1" s="1"/>
  <c r="V1196" i="1"/>
  <c r="X1196" i="1" s="1"/>
  <c r="V1197" i="1"/>
  <c r="X1197" i="1" s="1"/>
  <c r="V1198" i="1"/>
  <c r="X1198" i="1" s="1"/>
  <c r="V1199" i="1"/>
  <c r="X1199" i="1" s="1"/>
  <c r="V1200" i="1"/>
  <c r="X1200" i="1" s="1"/>
  <c r="V1201" i="1"/>
  <c r="X1201" i="1" s="1"/>
  <c r="M11" i="3" l="1"/>
  <c r="M8" i="3"/>
  <c r="M5" i="3"/>
  <c r="O5" i="3" s="1"/>
  <c r="Q5" i="3" s="1"/>
  <c r="M4" i="3"/>
  <c r="O4" i="3" s="1"/>
  <c r="Q4" i="3" s="1"/>
  <c r="M6" i="3"/>
  <c r="O6" i="3" s="1"/>
  <c r="Q6" i="3" s="1"/>
  <c r="M14" i="3"/>
  <c r="O14" i="3" s="1"/>
  <c r="Q14" i="3" s="1"/>
  <c r="H38" i="3"/>
  <c r="H37" i="3"/>
  <c r="H36" i="3"/>
  <c r="N4" i="3"/>
  <c r="N5" i="3"/>
  <c r="N6" i="3"/>
  <c r="N7" i="3"/>
  <c r="O7" i="3"/>
  <c r="Q7" i="3" s="1"/>
  <c r="O8" i="3"/>
  <c r="Q8" i="3" s="1"/>
  <c r="N8" i="3"/>
  <c r="O9" i="3"/>
  <c r="Q9" i="3" s="1"/>
  <c r="N9" i="3"/>
  <c r="O10" i="3"/>
  <c r="Q10" i="3" s="1"/>
  <c r="N10" i="3"/>
  <c r="O11" i="3"/>
  <c r="Q11" i="3" s="1"/>
  <c r="N11" i="3"/>
  <c r="O12" i="3"/>
  <c r="Q12" i="3" s="1"/>
  <c r="N12" i="3"/>
  <c r="O13" i="3"/>
  <c r="Q13" i="3" s="1"/>
  <c r="N13" i="3"/>
  <c r="N14" i="3"/>
  <c r="N3" i="3"/>
  <c r="M3" i="3" l="1"/>
  <c r="O3" i="3" s="1"/>
  <c r="Q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<sst xmlns="http://schemas.openxmlformats.org/spreadsheetml/2006/main" count="7265" uniqueCount="1277">
  <si>
    <t>Date</t>
  </si>
  <si>
    <t>Month</t>
  </si>
  <si>
    <t>Job_ID</t>
  </si>
  <si>
    <t>Truck_ID</t>
  </si>
  <si>
    <t>Truck_Type</t>
  </si>
  <si>
    <t>Job_Type</t>
  </si>
  <si>
    <t>System_Type</t>
  </si>
  <si>
    <t>Final_Invoice_Amount</t>
  </si>
  <si>
    <t>Direct_Labor_Hours</t>
  </si>
  <si>
    <t>Loaded_Labor_Cost_per_Hour</t>
  </si>
  <si>
    <t>Direct_Labor_COGS</t>
  </si>
  <si>
    <t>Parts_Materials_COGS</t>
  </si>
  <si>
    <t>Subcontract_COGS</t>
  </si>
  <si>
    <t>Permit_Fees_COGS</t>
  </si>
  <si>
    <t>Truck_Miles_Driven</t>
  </si>
  <si>
    <t>Truck_Drive_Hours</t>
  </si>
  <si>
    <t>Truck_Fuel_Cost</t>
  </si>
  <si>
    <t>Truck_Maintenance_Repairs</t>
  </si>
  <si>
    <t>Truck_Insurance_Allocation</t>
  </si>
  <si>
    <t>Truck_Depreciation_Allocation</t>
  </si>
  <si>
    <t>Overhead_Allocation</t>
  </si>
  <si>
    <t>January</t>
  </si>
  <si>
    <t>JOB-202501-0001</t>
  </si>
  <si>
    <t>TRK-01</t>
  </si>
  <si>
    <t>Install Truck</t>
  </si>
  <si>
    <t>Install</t>
  </si>
  <si>
    <t>Split System</t>
  </si>
  <si>
    <t>JOB-202501-0002</t>
  </si>
  <si>
    <t>TRK-10</t>
  </si>
  <si>
    <t>Service Van</t>
  </si>
  <si>
    <t>Maintenance</t>
  </si>
  <si>
    <t>Furnace</t>
  </si>
  <si>
    <t>JOB-202501-0003</t>
  </si>
  <si>
    <t>TRK-13</t>
  </si>
  <si>
    <t>Service</t>
  </si>
  <si>
    <t>RTU</t>
  </si>
  <si>
    <t>JOB-202501-0004</t>
  </si>
  <si>
    <t>Mini Split</t>
  </si>
  <si>
    <t>JOB-202501-0005</t>
  </si>
  <si>
    <t>TRK-07</t>
  </si>
  <si>
    <t>Maintenance Van</t>
  </si>
  <si>
    <t>JOB-202501-0006</t>
  </si>
  <si>
    <t>TRK-05</t>
  </si>
  <si>
    <t>Packaged Unit</t>
  </si>
  <si>
    <t>JOB-202501-0007</t>
  </si>
  <si>
    <t>TRK-02</t>
  </si>
  <si>
    <t>JOB-202501-0008</t>
  </si>
  <si>
    <t>TRK-14</t>
  </si>
  <si>
    <t>JOB-202501-0009</t>
  </si>
  <si>
    <t>TRK-11</t>
  </si>
  <si>
    <t>JOB-202501-0010</t>
  </si>
  <si>
    <t>TRK-03</t>
  </si>
  <si>
    <t>Heat Pump</t>
  </si>
  <si>
    <t>JOB-202501-0011</t>
  </si>
  <si>
    <t>JOB-202501-0012</t>
  </si>
  <si>
    <t>JOB-202501-0013</t>
  </si>
  <si>
    <t>JOB-202501-0014</t>
  </si>
  <si>
    <t>TRK-06</t>
  </si>
  <si>
    <t>JOB-202501-0015</t>
  </si>
  <si>
    <t>JOB-202501-0016</t>
  </si>
  <si>
    <t>JOB-202501-0017</t>
  </si>
  <si>
    <t>JOB-202501-0018</t>
  </si>
  <si>
    <t>JOB-202501-0019</t>
  </si>
  <si>
    <t>JOB-202501-0020</t>
  </si>
  <si>
    <t>JOB-202501-0021</t>
  </si>
  <si>
    <t>JOB-202501-0022</t>
  </si>
  <si>
    <t>JOB-202501-0023</t>
  </si>
  <si>
    <t>JOB-202501-0024</t>
  </si>
  <si>
    <t>JOB-202501-0025</t>
  </si>
  <si>
    <t>JOB-202501-0026</t>
  </si>
  <si>
    <t>JOB-202501-0027</t>
  </si>
  <si>
    <t>JOB-202501-0028</t>
  </si>
  <si>
    <t>TRK-12</t>
  </si>
  <si>
    <t>JOB-202501-0029</t>
  </si>
  <si>
    <t>JOB-202501-0030</t>
  </si>
  <si>
    <t>JOB-202501-0031</t>
  </si>
  <si>
    <t>JOB-202501-0032</t>
  </si>
  <si>
    <t>JOB-202501-0033</t>
  </si>
  <si>
    <t>JOB-202501-0034</t>
  </si>
  <si>
    <t>JOB-202501-0035</t>
  </si>
  <si>
    <t>TRK-09</t>
  </si>
  <si>
    <t>JOB-202501-0036</t>
  </si>
  <si>
    <t>JOB-202501-0037</t>
  </si>
  <si>
    <t>TRK-08</t>
  </si>
  <si>
    <t>JOB-202501-0038</t>
  </si>
  <si>
    <t>JOB-202501-0039</t>
  </si>
  <si>
    <t>JOB-202501-0040</t>
  </si>
  <si>
    <t>JOB-202501-0041</t>
  </si>
  <si>
    <t>JOB-202501-0042</t>
  </si>
  <si>
    <t>JOB-202501-0043</t>
  </si>
  <si>
    <t>JOB-202501-0044</t>
  </si>
  <si>
    <t>JOB-202501-0045</t>
  </si>
  <si>
    <t>JOB-202501-0046</t>
  </si>
  <si>
    <t>JOB-202501-0047</t>
  </si>
  <si>
    <t>JOB-202501-0048</t>
  </si>
  <si>
    <t>JOB-202501-0049</t>
  </si>
  <si>
    <t>JOB-202501-0050</t>
  </si>
  <si>
    <t>JOB-202501-0051</t>
  </si>
  <si>
    <t>JOB-202501-0052</t>
  </si>
  <si>
    <t>JOB-202501-0053</t>
  </si>
  <si>
    <t>JOB-202501-0054</t>
  </si>
  <si>
    <t>JOB-202501-0055</t>
  </si>
  <si>
    <t>JOB-202501-0056</t>
  </si>
  <si>
    <t>JOB-202501-0057</t>
  </si>
  <si>
    <t>JOB-202501-0058</t>
  </si>
  <si>
    <t>JOB-202501-0059</t>
  </si>
  <si>
    <t>JOB-202501-0060</t>
  </si>
  <si>
    <t>JOB-202501-0061</t>
  </si>
  <si>
    <t>JOB-202501-0062</t>
  </si>
  <si>
    <t>JOB-202501-0063</t>
  </si>
  <si>
    <t>JOB-202501-0064</t>
  </si>
  <si>
    <t>JOB-202501-0065</t>
  </si>
  <si>
    <t>JOB-202501-0066</t>
  </si>
  <si>
    <t>TRK-04</t>
  </si>
  <si>
    <t>JOB-202501-0067</t>
  </si>
  <si>
    <t>JOB-202501-0068</t>
  </si>
  <si>
    <t>JOB-202501-0069</t>
  </si>
  <si>
    <t>JOB-202501-0070</t>
  </si>
  <si>
    <t>JOB-202501-0071</t>
  </si>
  <si>
    <t>JOB-202501-0072</t>
  </si>
  <si>
    <t>JOB-202501-0073</t>
  </si>
  <si>
    <t>JOB-202501-0074</t>
  </si>
  <si>
    <t>JOB-202501-0075</t>
  </si>
  <si>
    <t>JOB-202501-0076</t>
  </si>
  <si>
    <t>JOB-202501-0077</t>
  </si>
  <si>
    <t>JOB-202501-0078</t>
  </si>
  <si>
    <t>JOB-202501-0079</t>
  </si>
  <si>
    <t>JOB-202501-0080</t>
  </si>
  <si>
    <t>JOB-202501-0081</t>
  </si>
  <si>
    <t>JOB-202501-0082</t>
  </si>
  <si>
    <t>JOB-202501-0083</t>
  </si>
  <si>
    <t>JOB-202501-0084</t>
  </si>
  <si>
    <t>JOB-202501-0085</t>
  </si>
  <si>
    <t>JOB-202501-0086</t>
  </si>
  <si>
    <t>JOB-202501-0087</t>
  </si>
  <si>
    <t>JOB-202501-0088</t>
  </si>
  <si>
    <t>JOB-202501-0089</t>
  </si>
  <si>
    <t>JOB-202501-0090</t>
  </si>
  <si>
    <t>JOB-202501-0091</t>
  </si>
  <si>
    <t>JOB-202501-0092</t>
  </si>
  <si>
    <t>JOB-202501-0093</t>
  </si>
  <si>
    <t>JOB-202501-0094</t>
  </si>
  <si>
    <t>JOB-202501-0095</t>
  </si>
  <si>
    <t>JOB-202501-0096</t>
  </si>
  <si>
    <t>JOB-202501-0097</t>
  </si>
  <si>
    <t>JOB-202501-0098</t>
  </si>
  <si>
    <t>JOB-202501-0099</t>
  </si>
  <si>
    <t>JOB-202501-0100</t>
  </si>
  <si>
    <t>February</t>
  </si>
  <si>
    <t>JOB-202502-0101</t>
  </si>
  <si>
    <t>JOB-202502-0102</t>
  </si>
  <si>
    <t>JOB-202502-0103</t>
  </si>
  <si>
    <t>JOB-202502-0104</t>
  </si>
  <si>
    <t>JOB-202502-0105</t>
  </si>
  <si>
    <t>JOB-202502-0106</t>
  </si>
  <si>
    <t>JOB-202502-0107</t>
  </si>
  <si>
    <t>JOB-202502-0108</t>
  </si>
  <si>
    <t>JOB-202502-0109</t>
  </si>
  <si>
    <t>JOB-202502-0110</t>
  </si>
  <si>
    <t>JOB-202502-0111</t>
  </si>
  <si>
    <t>JOB-202502-0112</t>
  </si>
  <si>
    <t>JOB-202502-0113</t>
  </si>
  <si>
    <t>JOB-202502-0114</t>
  </si>
  <si>
    <t>JOB-202502-0115</t>
  </si>
  <si>
    <t>JOB-202502-0116</t>
  </si>
  <si>
    <t>JOB-202502-0117</t>
  </si>
  <si>
    <t>JOB-202502-0118</t>
  </si>
  <si>
    <t>JOB-202502-0119</t>
  </si>
  <si>
    <t>JOB-202502-0120</t>
  </si>
  <si>
    <t>JOB-202502-0121</t>
  </si>
  <si>
    <t>JOB-202502-0122</t>
  </si>
  <si>
    <t>JOB-202502-0123</t>
  </si>
  <si>
    <t>JOB-202502-0124</t>
  </si>
  <si>
    <t>JOB-202502-0125</t>
  </si>
  <si>
    <t>JOB-202502-0126</t>
  </si>
  <si>
    <t>JOB-202502-0127</t>
  </si>
  <si>
    <t>JOB-202502-0128</t>
  </si>
  <si>
    <t>JOB-202502-0129</t>
  </si>
  <si>
    <t>JOB-202502-0130</t>
  </si>
  <si>
    <t>JOB-202502-0131</t>
  </si>
  <si>
    <t>JOB-202502-0132</t>
  </si>
  <si>
    <t>JOB-202502-0133</t>
  </si>
  <si>
    <t>JOB-202502-0134</t>
  </si>
  <si>
    <t>JOB-202502-0135</t>
  </si>
  <si>
    <t>JOB-202502-0136</t>
  </si>
  <si>
    <t>JOB-202502-0137</t>
  </si>
  <si>
    <t>JOB-202502-0138</t>
  </si>
  <si>
    <t>JOB-202502-0139</t>
  </si>
  <si>
    <t>JOB-202502-0140</t>
  </si>
  <si>
    <t>JOB-202502-0141</t>
  </si>
  <si>
    <t>JOB-202502-0142</t>
  </si>
  <si>
    <t>JOB-202502-0143</t>
  </si>
  <si>
    <t>JOB-202502-0144</t>
  </si>
  <si>
    <t>JOB-202502-0145</t>
  </si>
  <si>
    <t>JOB-202502-0146</t>
  </si>
  <si>
    <t>JOB-202502-0147</t>
  </si>
  <si>
    <t>JOB-202502-0148</t>
  </si>
  <si>
    <t>JOB-202502-0149</t>
  </si>
  <si>
    <t>JOB-202502-0150</t>
  </si>
  <si>
    <t>JOB-202502-0151</t>
  </si>
  <si>
    <t>JOB-202502-0152</t>
  </si>
  <si>
    <t>JOB-202502-0153</t>
  </si>
  <si>
    <t>JOB-202502-0154</t>
  </si>
  <si>
    <t>JOB-202502-0155</t>
  </si>
  <si>
    <t>JOB-202502-0156</t>
  </si>
  <si>
    <t>JOB-202502-0157</t>
  </si>
  <si>
    <t>JOB-202502-0158</t>
  </si>
  <si>
    <t>JOB-202502-0159</t>
  </si>
  <si>
    <t>JOB-202502-0160</t>
  </si>
  <si>
    <t>JOB-202502-0161</t>
  </si>
  <si>
    <t>JOB-202502-0162</t>
  </si>
  <si>
    <t>JOB-202502-0163</t>
  </si>
  <si>
    <t>JOB-202502-0164</t>
  </si>
  <si>
    <t>JOB-202502-0165</t>
  </si>
  <si>
    <t>JOB-202502-0166</t>
  </si>
  <si>
    <t>JOB-202502-0167</t>
  </si>
  <si>
    <t>JOB-202502-0168</t>
  </si>
  <si>
    <t>JOB-202502-0169</t>
  </si>
  <si>
    <t>JOB-202502-0170</t>
  </si>
  <si>
    <t>JOB-202502-0171</t>
  </si>
  <si>
    <t>JOB-202502-0172</t>
  </si>
  <si>
    <t>JOB-202502-0173</t>
  </si>
  <si>
    <t>JOB-202502-0174</t>
  </si>
  <si>
    <t>JOB-202502-0175</t>
  </si>
  <si>
    <t>JOB-202502-0176</t>
  </si>
  <si>
    <t>JOB-202502-0177</t>
  </si>
  <si>
    <t>JOB-202502-0178</t>
  </si>
  <si>
    <t>JOB-202502-0179</t>
  </si>
  <si>
    <t>JOB-202502-0180</t>
  </si>
  <si>
    <t>JOB-202502-0181</t>
  </si>
  <si>
    <t>JOB-202502-0182</t>
  </si>
  <si>
    <t>JOB-202502-0183</t>
  </si>
  <si>
    <t>JOB-202502-0184</t>
  </si>
  <si>
    <t>JOB-202502-0185</t>
  </si>
  <si>
    <t>JOB-202502-0186</t>
  </si>
  <si>
    <t>JOB-202502-0187</t>
  </si>
  <si>
    <t>JOB-202502-0188</t>
  </si>
  <si>
    <t>JOB-202502-0189</t>
  </si>
  <si>
    <t>JOB-202502-0190</t>
  </si>
  <si>
    <t>JOB-202502-0191</t>
  </si>
  <si>
    <t>JOB-202502-0192</t>
  </si>
  <si>
    <t>JOB-202502-0193</t>
  </si>
  <si>
    <t>JOB-202502-0194</t>
  </si>
  <si>
    <t>JOB-202502-0195</t>
  </si>
  <si>
    <t>JOB-202502-0196</t>
  </si>
  <si>
    <t>JOB-202502-0197</t>
  </si>
  <si>
    <t>JOB-202502-0198</t>
  </si>
  <si>
    <t>JOB-202502-0199</t>
  </si>
  <si>
    <t>JOB-202502-0200</t>
  </si>
  <si>
    <t>March</t>
  </si>
  <si>
    <t>JOB-202503-0201</t>
  </si>
  <si>
    <t>JOB-202503-0202</t>
  </si>
  <si>
    <t>JOB-202503-0203</t>
  </si>
  <si>
    <t>JOB-202503-0204</t>
  </si>
  <si>
    <t>JOB-202503-0205</t>
  </si>
  <si>
    <t>JOB-202503-0206</t>
  </si>
  <si>
    <t>JOB-202503-0207</t>
  </si>
  <si>
    <t>JOB-202503-0208</t>
  </si>
  <si>
    <t>JOB-202503-0209</t>
  </si>
  <si>
    <t>JOB-202503-0210</t>
  </si>
  <si>
    <t>JOB-202503-0211</t>
  </si>
  <si>
    <t>JOB-202503-0212</t>
  </si>
  <si>
    <t>JOB-202503-0213</t>
  </si>
  <si>
    <t>JOB-202503-0214</t>
  </si>
  <si>
    <t>JOB-202503-0215</t>
  </si>
  <si>
    <t>JOB-202503-0216</t>
  </si>
  <si>
    <t>JOB-202503-0217</t>
  </si>
  <si>
    <t>JOB-202503-0218</t>
  </si>
  <si>
    <t>JOB-202503-0219</t>
  </si>
  <si>
    <t>JOB-202503-0220</t>
  </si>
  <si>
    <t>JOB-202503-0221</t>
  </si>
  <si>
    <t>JOB-202503-0222</t>
  </si>
  <si>
    <t>JOB-202503-0223</t>
  </si>
  <si>
    <t>JOB-202503-0224</t>
  </si>
  <si>
    <t>JOB-202503-0225</t>
  </si>
  <si>
    <t>JOB-202503-0226</t>
  </si>
  <si>
    <t>JOB-202503-0227</t>
  </si>
  <si>
    <t>JOB-202503-0228</t>
  </si>
  <si>
    <t>JOB-202503-0229</t>
  </si>
  <si>
    <t>JOB-202503-0230</t>
  </si>
  <si>
    <t>JOB-202503-0231</t>
  </si>
  <si>
    <t>JOB-202503-0232</t>
  </si>
  <si>
    <t>JOB-202503-0233</t>
  </si>
  <si>
    <t>JOB-202503-0234</t>
  </si>
  <si>
    <t>JOB-202503-0235</t>
  </si>
  <si>
    <t>JOB-202503-0236</t>
  </si>
  <si>
    <t>JOB-202503-0237</t>
  </si>
  <si>
    <t>JOB-202503-0238</t>
  </si>
  <si>
    <t>JOB-202503-0239</t>
  </si>
  <si>
    <t>JOB-202503-0240</t>
  </si>
  <si>
    <t>JOB-202503-0241</t>
  </si>
  <si>
    <t>JOB-202503-0242</t>
  </si>
  <si>
    <t>JOB-202503-0243</t>
  </si>
  <si>
    <t>JOB-202503-0244</t>
  </si>
  <si>
    <t>JOB-202503-0245</t>
  </si>
  <si>
    <t>JOB-202503-0246</t>
  </si>
  <si>
    <t>JOB-202503-0247</t>
  </si>
  <si>
    <t>JOB-202503-0248</t>
  </si>
  <si>
    <t>JOB-202503-0249</t>
  </si>
  <si>
    <t>JOB-202503-0250</t>
  </si>
  <si>
    <t>JOB-202503-0251</t>
  </si>
  <si>
    <t>JOB-202503-0252</t>
  </si>
  <si>
    <t>JOB-202503-0253</t>
  </si>
  <si>
    <t>JOB-202503-0254</t>
  </si>
  <si>
    <t>JOB-202503-0255</t>
  </si>
  <si>
    <t>JOB-202503-0256</t>
  </si>
  <si>
    <t>JOB-202503-0257</t>
  </si>
  <si>
    <t>JOB-202503-0258</t>
  </si>
  <si>
    <t>JOB-202503-0259</t>
  </si>
  <si>
    <t>JOB-202503-0260</t>
  </si>
  <si>
    <t>JOB-202503-0261</t>
  </si>
  <si>
    <t>JOB-202503-0262</t>
  </si>
  <si>
    <t>JOB-202503-0263</t>
  </si>
  <si>
    <t>JOB-202503-0264</t>
  </si>
  <si>
    <t>JOB-202503-0265</t>
  </si>
  <si>
    <t>JOB-202503-0266</t>
  </si>
  <si>
    <t>JOB-202503-0267</t>
  </si>
  <si>
    <t>JOB-202503-0268</t>
  </si>
  <si>
    <t>JOB-202503-0269</t>
  </si>
  <si>
    <t>JOB-202503-0270</t>
  </si>
  <si>
    <t>JOB-202503-0271</t>
  </si>
  <si>
    <t>JOB-202503-0272</t>
  </si>
  <si>
    <t>JOB-202503-0273</t>
  </si>
  <si>
    <t>JOB-202503-0274</t>
  </si>
  <si>
    <t>JOB-202503-0275</t>
  </si>
  <si>
    <t>JOB-202503-0276</t>
  </si>
  <si>
    <t>JOB-202503-0277</t>
  </si>
  <si>
    <t>JOB-202503-0278</t>
  </si>
  <si>
    <t>JOB-202503-0279</t>
  </si>
  <si>
    <t>JOB-202503-0280</t>
  </si>
  <si>
    <t>JOB-202503-0281</t>
  </si>
  <si>
    <t>JOB-202503-0282</t>
  </si>
  <si>
    <t>JOB-202503-0283</t>
  </si>
  <si>
    <t>JOB-202503-0284</t>
  </si>
  <si>
    <t>JOB-202503-0285</t>
  </si>
  <si>
    <t>JOB-202503-0286</t>
  </si>
  <si>
    <t>JOB-202503-0287</t>
  </si>
  <si>
    <t>JOB-202503-0288</t>
  </si>
  <si>
    <t>JOB-202503-0289</t>
  </si>
  <si>
    <t>JOB-202503-0290</t>
  </si>
  <si>
    <t>JOB-202503-0291</t>
  </si>
  <si>
    <t>JOB-202503-0292</t>
  </si>
  <si>
    <t>JOB-202503-0293</t>
  </si>
  <si>
    <t>JOB-202503-0294</t>
  </si>
  <si>
    <t>JOB-202503-0295</t>
  </si>
  <si>
    <t>JOB-202503-0296</t>
  </si>
  <si>
    <t>JOB-202503-0297</t>
  </si>
  <si>
    <t>JOB-202503-0298</t>
  </si>
  <si>
    <t>JOB-202503-0299</t>
  </si>
  <si>
    <t>JOB-202503-0300</t>
  </si>
  <si>
    <t>April</t>
  </si>
  <si>
    <t>JOB-202504-0301</t>
  </si>
  <si>
    <t>JOB-202504-0302</t>
  </si>
  <si>
    <t>JOB-202504-0303</t>
  </si>
  <si>
    <t>JOB-202504-0304</t>
  </si>
  <si>
    <t>JOB-202504-0305</t>
  </si>
  <si>
    <t>JOB-202504-0306</t>
  </si>
  <si>
    <t>JOB-202504-0307</t>
  </si>
  <si>
    <t>JOB-202504-0308</t>
  </si>
  <si>
    <t>JOB-202504-0309</t>
  </si>
  <si>
    <t>JOB-202504-0310</t>
  </si>
  <si>
    <t>JOB-202504-0311</t>
  </si>
  <si>
    <t>JOB-202504-0312</t>
  </si>
  <si>
    <t>JOB-202504-0313</t>
  </si>
  <si>
    <t>JOB-202504-0314</t>
  </si>
  <si>
    <t>JOB-202504-0315</t>
  </si>
  <si>
    <t>JOB-202504-0316</t>
  </si>
  <si>
    <t>JOB-202504-0317</t>
  </si>
  <si>
    <t>JOB-202504-0318</t>
  </si>
  <si>
    <t>JOB-202504-0319</t>
  </si>
  <si>
    <t>JOB-202504-0320</t>
  </si>
  <si>
    <t>JOB-202504-0321</t>
  </si>
  <si>
    <t>JOB-202504-0322</t>
  </si>
  <si>
    <t>JOB-202504-0323</t>
  </si>
  <si>
    <t>JOB-202504-0324</t>
  </si>
  <si>
    <t>JOB-202504-0325</t>
  </si>
  <si>
    <t>JOB-202504-0326</t>
  </si>
  <si>
    <t>JOB-202504-0327</t>
  </si>
  <si>
    <t>JOB-202504-0328</t>
  </si>
  <si>
    <t>JOB-202504-0329</t>
  </si>
  <si>
    <t>JOB-202504-0330</t>
  </si>
  <si>
    <t>JOB-202504-0331</t>
  </si>
  <si>
    <t>JOB-202504-0332</t>
  </si>
  <si>
    <t>JOB-202504-0333</t>
  </si>
  <si>
    <t>JOB-202504-0334</t>
  </si>
  <si>
    <t>JOB-202504-0335</t>
  </si>
  <si>
    <t>JOB-202504-0336</t>
  </si>
  <si>
    <t>JOB-202504-0337</t>
  </si>
  <si>
    <t>JOB-202504-0338</t>
  </si>
  <si>
    <t>JOB-202504-0339</t>
  </si>
  <si>
    <t>JOB-202504-0340</t>
  </si>
  <si>
    <t>JOB-202504-0341</t>
  </si>
  <si>
    <t>JOB-202504-0342</t>
  </si>
  <si>
    <t>JOB-202504-0343</t>
  </si>
  <si>
    <t>JOB-202504-0344</t>
  </si>
  <si>
    <t>JOB-202504-0345</t>
  </si>
  <si>
    <t>JOB-202504-0346</t>
  </si>
  <si>
    <t>JOB-202504-0347</t>
  </si>
  <si>
    <t>JOB-202504-0348</t>
  </si>
  <si>
    <t>JOB-202504-0349</t>
  </si>
  <si>
    <t>JOB-202504-0350</t>
  </si>
  <si>
    <t>JOB-202504-0351</t>
  </si>
  <si>
    <t>JOB-202504-0352</t>
  </si>
  <si>
    <t>JOB-202504-0353</t>
  </si>
  <si>
    <t>JOB-202504-0354</t>
  </si>
  <si>
    <t>JOB-202504-0355</t>
  </si>
  <si>
    <t>JOB-202504-0356</t>
  </si>
  <si>
    <t>JOB-202504-0357</t>
  </si>
  <si>
    <t>JOB-202504-0358</t>
  </si>
  <si>
    <t>JOB-202504-0359</t>
  </si>
  <si>
    <t>JOB-202504-0360</t>
  </si>
  <si>
    <t>JOB-202504-0361</t>
  </si>
  <si>
    <t>JOB-202504-0362</t>
  </si>
  <si>
    <t>JOB-202504-0363</t>
  </si>
  <si>
    <t>JOB-202504-0364</t>
  </si>
  <si>
    <t>JOB-202504-0365</t>
  </si>
  <si>
    <t>JOB-202504-0366</t>
  </si>
  <si>
    <t>JOB-202504-0367</t>
  </si>
  <si>
    <t>JOB-202504-0368</t>
  </si>
  <si>
    <t>JOB-202504-0369</t>
  </si>
  <si>
    <t>JOB-202504-0370</t>
  </si>
  <si>
    <t>JOB-202504-0371</t>
  </si>
  <si>
    <t>JOB-202504-0372</t>
  </si>
  <si>
    <t>JOB-202504-0373</t>
  </si>
  <si>
    <t>JOB-202504-0374</t>
  </si>
  <si>
    <t>JOB-202504-0375</t>
  </si>
  <si>
    <t>JOB-202504-0376</t>
  </si>
  <si>
    <t>JOB-202504-0377</t>
  </si>
  <si>
    <t>JOB-202504-0378</t>
  </si>
  <si>
    <t>JOB-202504-0379</t>
  </si>
  <si>
    <t>JOB-202504-0380</t>
  </si>
  <si>
    <t>JOB-202504-0381</t>
  </si>
  <si>
    <t>JOB-202504-0382</t>
  </si>
  <si>
    <t>JOB-202504-0383</t>
  </si>
  <si>
    <t>JOB-202504-0384</t>
  </si>
  <si>
    <t>JOB-202504-0385</t>
  </si>
  <si>
    <t>JOB-202504-0386</t>
  </si>
  <si>
    <t>JOB-202504-0387</t>
  </si>
  <si>
    <t>JOB-202504-0388</t>
  </si>
  <si>
    <t>JOB-202504-0389</t>
  </si>
  <si>
    <t>JOB-202504-0390</t>
  </si>
  <si>
    <t>JOB-202504-0391</t>
  </si>
  <si>
    <t>JOB-202504-0392</t>
  </si>
  <si>
    <t>JOB-202504-0393</t>
  </si>
  <si>
    <t>JOB-202504-0394</t>
  </si>
  <si>
    <t>JOB-202504-0395</t>
  </si>
  <si>
    <t>JOB-202504-0396</t>
  </si>
  <si>
    <t>JOB-202504-0397</t>
  </si>
  <si>
    <t>JOB-202504-0398</t>
  </si>
  <si>
    <t>JOB-202504-0399</t>
  </si>
  <si>
    <t>JOB-202504-0400</t>
  </si>
  <si>
    <t>May</t>
  </si>
  <si>
    <t>JOB-202505-0401</t>
  </si>
  <si>
    <t>JOB-202505-0402</t>
  </si>
  <si>
    <t>JOB-202505-0403</t>
  </si>
  <si>
    <t>JOB-202505-0404</t>
  </si>
  <si>
    <t>JOB-202505-0405</t>
  </si>
  <si>
    <t>JOB-202505-0406</t>
  </si>
  <si>
    <t>JOB-202505-0407</t>
  </si>
  <si>
    <t>JOB-202505-0408</t>
  </si>
  <si>
    <t>JOB-202505-0409</t>
  </si>
  <si>
    <t>JOB-202505-0410</t>
  </si>
  <si>
    <t>JOB-202505-0411</t>
  </si>
  <si>
    <t>JOB-202505-0412</t>
  </si>
  <si>
    <t>JOB-202505-0413</t>
  </si>
  <si>
    <t>JOB-202505-0414</t>
  </si>
  <si>
    <t>JOB-202505-0415</t>
  </si>
  <si>
    <t>JOB-202505-0416</t>
  </si>
  <si>
    <t>JOB-202505-0417</t>
  </si>
  <si>
    <t>JOB-202505-0418</t>
  </si>
  <si>
    <t>JOB-202505-0419</t>
  </si>
  <si>
    <t>JOB-202505-0420</t>
  </si>
  <si>
    <t>JOB-202505-0421</t>
  </si>
  <si>
    <t>JOB-202505-0422</t>
  </si>
  <si>
    <t>JOB-202505-0423</t>
  </si>
  <si>
    <t>JOB-202505-0424</t>
  </si>
  <si>
    <t>JOB-202505-0425</t>
  </si>
  <si>
    <t>JOB-202505-0426</t>
  </si>
  <si>
    <t>JOB-202505-0427</t>
  </si>
  <si>
    <t>JOB-202505-0428</t>
  </si>
  <si>
    <t>JOB-202505-0429</t>
  </si>
  <si>
    <t>JOB-202505-0430</t>
  </si>
  <si>
    <t>JOB-202505-0431</t>
  </si>
  <si>
    <t>JOB-202505-0432</t>
  </si>
  <si>
    <t>JOB-202505-0433</t>
  </si>
  <si>
    <t>JOB-202505-0434</t>
  </si>
  <si>
    <t>JOB-202505-0435</t>
  </si>
  <si>
    <t>JOB-202505-0436</t>
  </si>
  <si>
    <t>JOB-202505-0437</t>
  </si>
  <si>
    <t>JOB-202505-0438</t>
  </si>
  <si>
    <t>JOB-202505-0439</t>
  </si>
  <si>
    <t>JOB-202505-0440</t>
  </si>
  <si>
    <t>JOB-202505-0441</t>
  </si>
  <si>
    <t>JOB-202505-0442</t>
  </si>
  <si>
    <t>JOB-202505-0443</t>
  </si>
  <si>
    <t>JOB-202505-0444</t>
  </si>
  <si>
    <t>JOB-202505-0445</t>
  </si>
  <si>
    <t>JOB-202505-0446</t>
  </si>
  <si>
    <t>JOB-202505-0447</t>
  </si>
  <si>
    <t>JOB-202505-0448</t>
  </si>
  <si>
    <t>JOB-202505-0449</t>
  </si>
  <si>
    <t>JOB-202505-0450</t>
  </si>
  <si>
    <t>JOB-202505-0451</t>
  </si>
  <si>
    <t>JOB-202505-0452</t>
  </si>
  <si>
    <t>JOB-202505-0453</t>
  </si>
  <si>
    <t>JOB-202505-0454</t>
  </si>
  <si>
    <t>JOB-202505-0455</t>
  </si>
  <si>
    <t>JOB-202505-0456</t>
  </si>
  <si>
    <t>JOB-202505-0457</t>
  </si>
  <si>
    <t>JOB-202505-0458</t>
  </si>
  <si>
    <t>JOB-202505-0459</t>
  </si>
  <si>
    <t>JOB-202505-0460</t>
  </si>
  <si>
    <t>JOB-202505-0461</t>
  </si>
  <si>
    <t>JOB-202505-0462</t>
  </si>
  <si>
    <t>JOB-202505-0463</t>
  </si>
  <si>
    <t>JOB-202505-0464</t>
  </si>
  <si>
    <t>JOB-202505-0465</t>
  </si>
  <si>
    <t>JOB-202505-0466</t>
  </si>
  <si>
    <t>JOB-202505-0467</t>
  </si>
  <si>
    <t>JOB-202505-0468</t>
  </si>
  <si>
    <t>JOB-202505-0469</t>
  </si>
  <si>
    <t>JOB-202505-0470</t>
  </si>
  <si>
    <t>JOB-202505-0471</t>
  </si>
  <si>
    <t>JOB-202505-0472</t>
  </si>
  <si>
    <t>JOB-202505-0473</t>
  </si>
  <si>
    <t>JOB-202505-0474</t>
  </si>
  <si>
    <t>JOB-202505-0475</t>
  </si>
  <si>
    <t>JOB-202505-0476</t>
  </si>
  <si>
    <t>JOB-202505-0477</t>
  </si>
  <si>
    <t>JOB-202505-0478</t>
  </si>
  <si>
    <t>JOB-202505-0479</t>
  </si>
  <si>
    <t>JOB-202505-0480</t>
  </si>
  <si>
    <t>JOB-202505-0481</t>
  </si>
  <si>
    <t>JOB-202505-0482</t>
  </si>
  <si>
    <t>JOB-202505-0483</t>
  </si>
  <si>
    <t>JOB-202505-0484</t>
  </si>
  <si>
    <t>JOB-202505-0485</t>
  </si>
  <si>
    <t>JOB-202505-0486</t>
  </si>
  <si>
    <t>JOB-202505-0487</t>
  </si>
  <si>
    <t>JOB-202505-0488</t>
  </si>
  <si>
    <t>JOB-202505-0489</t>
  </si>
  <si>
    <t>JOB-202505-0490</t>
  </si>
  <si>
    <t>JOB-202505-0491</t>
  </si>
  <si>
    <t>JOB-202505-0492</t>
  </si>
  <si>
    <t>JOB-202505-0493</t>
  </si>
  <si>
    <t>JOB-202505-0494</t>
  </si>
  <si>
    <t>JOB-202505-0495</t>
  </si>
  <si>
    <t>JOB-202505-0496</t>
  </si>
  <si>
    <t>JOB-202505-0497</t>
  </si>
  <si>
    <t>JOB-202505-0498</t>
  </si>
  <si>
    <t>JOB-202505-0499</t>
  </si>
  <si>
    <t>JOB-202505-0500</t>
  </si>
  <si>
    <t>June</t>
  </si>
  <si>
    <t>JOB-202506-0501</t>
  </si>
  <si>
    <t>JOB-202506-0502</t>
  </si>
  <si>
    <t>JOB-202506-0503</t>
  </si>
  <si>
    <t>JOB-202506-0504</t>
  </si>
  <si>
    <t>JOB-202506-0505</t>
  </si>
  <si>
    <t>JOB-202506-0506</t>
  </si>
  <si>
    <t>JOB-202506-0507</t>
  </si>
  <si>
    <t>JOB-202506-0508</t>
  </si>
  <si>
    <t>JOB-202506-0509</t>
  </si>
  <si>
    <t>JOB-202506-0510</t>
  </si>
  <si>
    <t>JOB-202506-0511</t>
  </si>
  <si>
    <t>JOB-202506-0512</t>
  </si>
  <si>
    <t>JOB-202506-0513</t>
  </si>
  <si>
    <t>JOB-202506-0514</t>
  </si>
  <si>
    <t>JOB-202506-0515</t>
  </si>
  <si>
    <t>JOB-202506-0516</t>
  </si>
  <si>
    <t>JOB-202506-0517</t>
  </si>
  <si>
    <t>JOB-202506-0518</t>
  </si>
  <si>
    <t>JOB-202506-0519</t>
  </si>
  <si>
    <t>JOB-202506-0520</t>
  </si>
  <si>
    <t>JOB-202506-0521</t>
  </si>
  <si>
    <t>JOB-202506-0522</t>
  </si>
  <si>
    <t>JOB-202506-0523</t>
  </si>
  <si>
    <t>JOB-202506-0524</t>
  </si>
  <si>
    <t>JOB-202506-0525</t>
  </si>
  <si>
    <t>JOB-202506-0526</t>
  </si>
  <si>
    <t>JOB-202506-0527</t>
  </si>
  <si>
    <t>JOB-202506-0528</t>
  </si>
  <si>
    <t>JOB-202506-0529</t>
  </si>
  <si>
    <t>JOB-202506-0530</t>
  </si>
  <si>
    <t>JOB-202506-0531</t>
  </si>
  <si>
    <t>JOB-202506-0532</t>
  </si>
  <si>
    <t>JOB-202506-0533</t>
  </si>
  <si>
    <t>JOB-202506-0534</t>
  </si>
  <si>
    <t>JOB-202506-0535</t>
  </si>
  <si>
    <t>JOB-202506-0536</t>
  </si>
  <si>
    <t>JOB-202506-0537</t>
  </si>
  <si>
    <t>JOB-202506-0538</t>
  </si>
  <si>
    <t>JOB-202506-0539</t>
  </si>
  <si>
    <t>JOB-202506-0540</t>
  </si>
  <si>
    <t>JOB-202506-0541</t>
  </si>
  <si>
    <t>JOB-202506-0542</t>
  </si>
  <si>
    <t>JOB-202506-0543</t>
  </si>
  <si>
    <t>JOB-202506-0544</t>
  </si>
  <si>
    <t>JOB-202506-0545</t>
  </si>
  <si>
    <t>JOB-202506-0546</t>
  </si>
  <si>
    <t>JOB-202506-0547</t>
  </si>
  <si>
    <t>JOB-202506-0548</t>
  </si>
  <si>
    <t>JOB-202506-0549</t>
  </si>
  <si>
    <t>JOB-202506-0550</t>
  </si>
  <si>
    <t>JOB-202506-0551</t>
  </si>
  <si>
    <t>JOB-202506-0552</t>
  </si>
  <si>
    <t>JOB-202506-0553</t>
  </si>
  <si>
    <t>JOB-202506-0554</t>
  </si>
  <si>
    <t>JOB-202506-0555</t>
  </si>
  <si>
    <t>JOB-202506-0556</t>
  </si>
  <si>
    <t>JOB-202506-0557</t>
  </si>
  <si>
    <t>JOB-202506-0558</t>
  </si>
  <si>
    <t>JOB-202506-0559</t>
  </si>
  <si>
    <t>JOB-202506-0560</t>
  </si>
  <si>
    <t>JOB-202506-0561</t>
  </si>
  <si>
    <t>JOB-202506-0562</t>
  </si>
  <si>
    <t>JOB-202506-0563</t>
  </si>
  <si>
    <t>JOB-202506-0564</t>
  </si>
  <si>
    <t>JOB-202506-0565</t>
  </si>
  <si>
    <t>JOB-202506-0566</t>
  </si>
  <si>
    <t>JOB-202506-0567</t>
  </si>
  <si>
    <t>JOB-202506-0568</t>
  </si>
  <si>
    <t>JOB-202506-0569</t>
  </si>
  <si>
    <t>JOB-202506-0570</t>
  </si>
  <si>
    <t>JOB-202506-0571</t>
  </si>
  <si>
    <t>JOB-202506-0572</t>
  </si>
  <si>
    <t>JOB-202506-0573</t>
  </si>
  <si>
    <t>JOB-202506-0574</t>
  </si>
  <si>
    <t>JOB-202506-0575</t>
  </si>
  <si>
    <t>JOB-202506-0576</t>
  </si>
  <si>
    <t>JOB-202506-0577</t>
  </si>
  <si>
    <t>JOB-202506-0578</t>
  </si>
  <si>
    <t>JOB-202506-0579</t>
  </si>
  <si>
    <t>JOB-202506-0580</t>
  </si>
  <si>
    <t>JOB-202506-0581</t>
  </si>
  <si>
    <t>JOB-202506-0582</t>
  </si>
  <si>
    <t>JOB-202506-0583</t>
  </si>
  <si>
    <t>JOB-202506-0584</t>
  </si>
  <si>
    <t>JOB-202506-0585</t>
  </si>
  <si>
    <t>JOB-202506-0586</t>
  </si>
  <si>
    <t>JOB-202506-0587</t>
  </si>
  <si>
    <t>JOB-202506-0588</t>
  </si>
  <si>
    <t>JOB-202506-0589</t>
  </si>
  <si>
    <t>JOB-202506-0590</t>
  </si>
  <si>
    <t>JOB-202506-0591</t>
  </si>
  <si>
    <t>JOB-202506-0592</t>
  </si>
  <si>
    <t>JOB-202506-0593</t>
  </si>
  <si>
    <t>JOB-202506-0594</t>
  </si>
  <si>
    <t>JOB-202506-0595</t>
  </si>
  <si>
    <t>JOB-202506-0596</t>
  </si>
  <si>
    <t>JOB-202506-0597</t>
  </si>
  <si>
    <t>JOB-202506-0598</t>
  </si>
  <si>
    <t>JOB-202506-0599</t>
  </si>
  <si>
    <t>JOB-202506-0600</t>
  </si>
  <si>
    <t>July</t>
  </si>
  <si>
    <t>JOB-202507-0601</t>
  </si>
  <si>
    <t>JOB-202507-0602</t>
  </si>
  <si>
    <t>JOB-202507-0603</t>
  </si>
  <si>
    <t>JOB-202507-0604</t>
  </si>
  <si>
    <t>JOB-202507-0605</t>
  </si>
  <si>
    <t>JOB-202507-0606</t>
  </si>
  <si>
    <t>JOB-202507-0607</t>
  </si>
  <si>
    <t>JOB-202507-0608</t>
  </si>
  <si>
    <t>JOB-202507-0609</t>
  </si>
  <si>
    <t>JOB-202507-0610</t>
  </si>
  <si>
    <t>JOB-202507-0611</t>
  </si>
  <si>
    <t>JOB-202507-0612</t>
  </si>
  <si>
    <t>JOB-202507-0613</t>
  </si>
  <si>
    <t>JOB-202507-0614</t>
  </si>
  <si>
    <t>JOB-202507-0615</t>
  </si>
  <si>
    <t>JOB-202507-0616</t>
  </si>
  <si>
    <t>JOB-202507-0617</t>
  </si>
  <si>
    <t>JOB-202507-0618</t>
  </si>
  <si>
    <t>JOB-202507-0619</t>
  </si>
  <si>
    <t>JOB-202507-0620</t>
  </si>
  <si>
    <t>JOB-202507-0621</t>
  </si>
  <si>
    <t>JOB-202507-0622</t>
  </si>
  <si>
    <t>JOB-202507-0623</t>
  </si>
  <si>
    <t>JOB-202507-0624</t>
  </si>
  <si>
    <t>JOB-202507-0625</t>
  </si>
  <si>
    <t>JOB-202507-0626</t>
  </si>
  <si>
    <t>JOB-202507-0627</t>
  </si>
  <si>
    <t>JOB-202507-0628</t>
  </si>
  <si>
    <t>JOB-202507-0629</t>
  </si>
  <si>
    <t>JOB-202507-0630</t>
  </si>
  <si>
    <t>JOB-202507-0631</t>
  </si>
  <si>
    <t>JOB-202507-0632</t>
  </si>
  <si>
    <t>JOB-202507-0633</t>
  </si>
  <si>
    <t>JOB-202507-0634</t>
  </si>
  <si>
    <t>JOB-202507-0635</t>
  </si>
  <si>
    <t>JOB-202507-0636</t>
  </si>
  <si>
    <t>JOB-202507-0637</t>
  </si>
  <si>
    <t>JOB-202507-0638</t>
  </si>
  <si>
    <t>JOB-202507-0639</t>
  </si>
  <si>
    <t>JOB-202507-0640</t>
  </si>
  <si>
    <t>JOB-202507-0641</t>
  </si>
  <si>
    <t>JOB-202507-0642</t>
  </si>
  <si>
    <t>JOB-202507-0643</t>
  </si>
  <si>
    <t>JOB-202507-0644</t>
  </si>
  <si>
    <t>JOB-202507-0645</t>
  </si>
  <si>
    <t>JOB-202507-0646</t>
  </si>
  <si>
    <t>JOB-202507-0647</t>
  </si>
  <si>
    <t>JOB-202507-0648</t>
  </si>
  <si>
    <t>JOB-202507-0649</t>
  </si>
  <si>
    <t>JOB-202507-0650</t>
  </si>
  <si>
    <t>JOB-202507-0651</t>
  </si>
  <si>
    <t>JOB-202507-0652</t>
  </si>
  <si>
    <t>JOB-202507-0653</t>
  </si>
  <si>
    <t>JOB-202507-0654</t>
  </si>
  <si>
    <t>JOB-202507-0655</t>
  </si>
  <si>
    <t>JOB-202507-0656</t>
  </si>
  <si>
    <t>JOB-202507-0657</t>
  </si>
  <si>
    <t>JOB-202507-0658</t>
  </si>
  <si>
    <t>JOB-202507-0659</t>
  </si>
  <si>
    <t>JOB-202507-0660</t>
  </si>
  <si>
    <t>JOB-202507-0661</t>
  </si>
  <si>
    <t>JOB-202507-0662</t>
  </si>
  <si>
    <t>JOB-202507-0663</t>
  </si>
  <si>
    <t>JOB-202507-0664</t>
  </si>
  <si>
    <t>JOB-202507-0665</t>
  </si>
  <si>
    <t>JOB-202507-0666</t>
  </si>
  <si>
    <t>JOB-202507-0667</t>
  </si>
  <si>
    <t>JOB-202507-0668</t>
  </si>
  <si>
    <t>JOB-202507-0669</t>
  </si>
  <si>
    <t>JOB-202507-0670</t>
  </si>
  <si>
    <t>JOB-202507-0671</t>
  </si>
  <si>
    <t>JOB-202507-0672</t>
  </si>
  <si>
    <t>JOB-202507-0673</t>
  </si>
  <si>
    <t>JOB-202507-0674</t>
  </si>
  <si>
    <t>JOB-202507-0675</t>
  </si>
  <si>
    <t>JOB-202507-0676</t>
  </si>
  <si>
    <t>JOB-202507-0677</t>
  </si>
  <si>
    <t>JOB-202507-0678</t>
  </si>
  <si>
    <t>JOB-202507-0679</t>
  </si>
  <si>
    <t>JOB-202507-0680</t>
  </si>
  <si>
    <t>JOB-202507-0681</t>
  </si>
  <si>
    <t>JOB-202507-0682</t>
  </si>
  <si>
    <t>JOB-202507-0683</t>
  </si>
  <si>
    <t>JOB-202507-0684</t>
  </si>
  <si>
    <t>JOB-202507-0685</t>
  </si>
  <si>
    <t>JOB-202507-0686</t>
  </si>
  <si>
    <t>JOB-202507-0687</t>
  </si>
  <si>
    <t>JOB-202507-0688</t>
  </si>
  <si>
    <t>JOB-202507-0689</t>
  </si>
  <si>
    <t>JOB-202507-0690</t>
  </si>
  <si>
    <t>JOB-202507-0691</t>
  </si>
  <si>
    <t>JOB-202507-0692</t>
  </si>
  <si>
    <t>JOB-202507-0693</t>
  </si>
  <si>
    <t>JOB-202507-0694</t>
  </si>
  <si>
    <t>JOB-202507-0695</t>
  </si>
  <si>
    <t>JOB-202507-0696</t>
  </si>
  <si>
    <t>JOB-202507-0697</t>
  </si>
  <si>
    <t>JOB-202507-0698</t>
  </si>
  <si>
    <t>JOB-202507-0699</t>
  </si>
  <si>
    <t>JOB-202507-0700</t>
  </si>
  <si>
    <t>August</t>
  </si>
  <si>
    <t>JOB-202508-0701</t>
  </si>
  <si>
    <t>JOB-202508-0702</t>
  </si>
  <si>
    <t>JOB-202508-0703</t>
  </si>
  <si>
    <t>JOB-202508-0704</t>
  </si>
  <si>
    <t>JOB-202508-0705</t>
  </si>
  <si>
    <t>JOB-202508-0706</t>
  </si>
  <si>
    <t>JOB-202508-0707</t>
  </si>
  <si>
    <t>JOB-202508-0708</t>
  </si>
  <si>
    <t>JOB-202508-0709</t>
  </si>
  <si>
    <t>JOB-202508-0710</t>
  </si>
  <si>
    <t>JOB-202508-0711</t>
  </si>
  <si>
    <t>JOB-202508-0712</t>
  </si>
  <si>
    <t>JOB-202508-0713</t>
  </si>
  <si>
    <t>JOB-202508-0714</t>
  </si>
  <si>
    <t>JOB-202508-0715</t>
  </si>
  <si>
    <t>JOB-202508-0716</t>
  </si>
  <si>
    <t>JOB-202508-0717</t>
  </si>
  <si>
    <t>JOB-202508-0718</t>
  </si>
  <si>
    <t>JOB-202508-0719</t>
  </si>
  <si>
    <t>JOB-202508-0720</t>
  </si>
  <si>
    <t>JOB-202508-0721</t>
  </si>
  <si>
    <t>JOB-202508-0722</t>
  </si>
  <si>
    <t>JOB-202508-0723</t>
  </si>
  <si>
    <t>JOB-202508-0724</t>
  </si>
  <si>
    <t>JOB-202508-0725</t>
  </si>
  <si>
    <t>JOB-202508-0726</t>
  </si>
  <si>
    <t>JOB-202508-0727</t>
  </si>
  <si>
    <t>JOB-202508-0728</t>
  </si>
  <si>
    <t>JOB-202508-0729</t>
  </si>
  <si>
    <t>JOB-202508-0730</t>
  </si>
  <si>
    <t>JOB-202508-0731</t>
  </si>
  <si>
    <t>JOB-202508-0732</t>
  </si>
  <si>
    <t>JOB-202508-0733</t>
  </si>
  <si>
    <t>JOB-202508-0734</t>
  </si>
  <si>
    <t>JOB-202508-0735</t>
  </si>
  <si>
    <t>JOB-202508-0736</t>
  </si>
  <si>
    <t>JOB-202508-0737</t>
  </si>
  <si>
    <t>JOB-202508-0738</t>
  </si>
  <si>
    <t>JOB-202508-0739</t>
  </si>
  <si>
    <t>JOB-202508-0740</t>
  </si>
  <si>
    <t>JOB-202508-0741</t>
  </si>
  <si>
    <t>JOB-202508-0742</t>
  </si>
  <si>
    <t>JOB-202508-0743</t>
  </si>
  <si>
    <t>JOB-202508-0744</t>
  </si>
  <si>
    <t>JOB-202508-0745</t>
  </si>
  <si>
    <t>JOB-202508-0746</t>
  </si>
  <si>
    <t>JOB-202508-0747</t>
  </si>
  <si>
    <t>JOB-202508-0748</t>
  </si>
  <si>
    <t>JOB-202508-0749</t>
  </si>
  <si>
    <t>JOB-202508-0750</t>
  </si>
  <si>
    <t>JOB-202508-0751</t>
  </si>
  <si>
    <t>JOB-202508-0752</t>
  </si>
  <si>
    <t>JOB-202508-0753</t>
  </si>
  <si>
    <t>JOB-202508-0754</t>
  </si>
  <si>
    <t>JOB-202508-0755</t>
  </si>
  <si>
    <t>JOB-202508-0756</t>
  </si>
  <si>
    <t>JOB-202508-0757</t>
  </si>
  <si>
    <t>JOB-202508-0758</t>
  </si>
  <si>
    <t>JOB-202508-0759</t>
  </si>
  <si>
    <t>JOB-202508-0760</t>
  </si>
  <si>
    <t>JOB-202508-0761</t>
  </si>
  <si>
    <t>JOB-202508-0762</t>
  </si>
  <si>
    <t>JOB-202508-0763</t>
  </si>
  <si>
    <t>JOB-202508-0764</t>
  </si>
  <si>
    <t>JOB-202508-0765</t>
  </si>
  <si>
    <t>JOB-202508-0766</t>
  </si>
  <si>
    <t>JOB-202508-0767</t>
  </si>
  <si>
    <t>JOB-202508-0768</t>
  </si>
  <si>
    <t>JOB-202508-0769</t>
  </si>
  <si>
    <t>JOB-202508-0770</t>
  </si>
  <si>
    <t>JOB-202508-0771</t>
  </si>
  <si>
    <t>JOB-202508-0772</t>
  </si>
  <si>
    <t>JOB-202508-0773</t>
  </si>
  <si>
    <t>JOB-202508-0774</t>
  </si>
  <si>
    <t>JOB-202508-0775</t>
  </si>
  <si>
    <t>JOB-202508-0776</t>
  </si>
  <si>
    <t>JOB-202508-0777</t>
  </si>
  <si>
    <t>JOB-202508-0778</t>
  </si>
  <si>
    <t>JOB-202508-0779</t>
  </si>
  <si>
    <t>JOB-202508-0780</t>
  </si>
  <si>
    <t>JOB-202508-0781</t>
  </si>
  <si>
    <t>JOB-202508-0782</t>
  </si>
  <si>
    <t>JOB-202508-0783</t>
  </si>
  <si>
    <t>JOB-202508-0784</t>
  </si>
  <si>
    <t>JOB-202508-0785</t>
  </si>
  <si>
    <t>JOB-202508-0786</t>
  </si>
  <si>
    <t>JOB-202508-0787</t>
  </si>
  <si>
    <t>JOB-202508-0788</t>
  </si>
  <si>
    <t>JOB-202508-0789</t>
  </si>
  <si>
    <t>JOB-202508-0790</t>
  </si>
  <si>
    <t>JOB-202508-0791</t>
  </si>
  <si>
    <t>JOB-202508-0792</t>
  </si>
  <si>
    <t>JOB-202508-0793</t>
  </si>
  <si>
    <t>JOB-202508-0794</t>
  </si>
  <si>
    <t>JOB-202508-0795</t>
  </si>
  <si>
    <t>JOB-202508-0796</t>
  </si>
  <si>
    <t>JOB-202508-0797</t>
  </si>
  <si>
    <t>JOB-202508-0798</t>
  </si>
  <si>
    <t>JOB-202508-0799</t>
  </si>
  <si>
    <t>JOB-202508-0800</t>
  </si>
  <si>
    <t>September</t>
  </si>
  <si>
    <t>JOB-202509-0801</t>
  </si>
  <si>
    <t>JOB-202509-0802</t>
  </si>
  <si>
    <t>JOB-202509-0803</t>
  </si>
  <si>
    <t>JOB-202509-0804</t>
  </si>
  <si>
    <t>JOB-202509-0805</t>
  </si>
  <si>
    <t>JOB-202509-0806</t>
  </si>
  <si>
    <t>JOB-202509-0807</t>
  </si>
  <si>
    <t>JOB-202509-0808</t>
  </si>
  <si>
    <t>JOB-202509-0809</t>
  </si>
  <si>
    <t>JOB-202509-0810</t>
  </si>
  <si>
    <t>JOB-202509-0811</t>
  </si>
  <si>
    <t>JOB-202509-0812</t>
  </si>
  <si>
    <t>JOB-202509-0813</t>
  </si>
  <si>
    <t>JOB-202509-0814</t>
  </si>
  <si>
    <t>JOB-202509-0815</t>
  </si>
  <si>
    <t>JOB-202509-0816</t>
  </si>
  <si>
    <t>JOB-202509-0817</t>
  </si>
  <si>
    <t>JOB-202509-0818</t>
  </si>
  <si>
    <t>JOB-202509-0819</t>
  </si>
  <si>
    <t>JOB-202509-0820</t>
  </si>
  <si>
    <t>JOB-202509-0821</t>
  </si>
  <si>
    <t>JOB-202509-0822</t>
  </si>
  <si>
    <t>JOB-202509-0823</t>
  </si>
  <si>
    <t>JOB-202509-0824</t>
  </si>
  <si>
    <t>JOB-202509-0825</t>
  </si>
  <si>
    <t>JOB-202509-0826</t>
  </si>
  <si>
    <t>JOB-202509-0827</t>
  </si>
  <si>
    <t>JOB-202509-0828</t>
  </si>
  <si>
    <t>JOB-202509-0829</t>
  </si>
  <si>
    <t>JOB-202509-0830</t>
  </si>
  <si>
    <t>JOB-202509-0831</t>
  </si>
  <si>
    <t>JOB-202509-0832</t>
  </si>
  <si>
    <t>JOB-202509-0833</t>
  </si>
  <si>
    <t>JOB-202509-0834</t>
  </si>
  <si>
    <t>JOB-202509-0835</t>
  </si>
  <si>
    <t>JOB-202509-0836</t>
  </si>
  <si>
    <t>JOB-202509-0837</t>
  </si>
  <si>
    <t>JOB-202509-0838</t>
  </si>
  <si>
    <t>JOB-202509-0839</t>
  </si>
  <si>
    <t>JOB-202509-0840</t>
  </si>
  <si>
    <t>JOB-202509-0841</t>
  </si>
  <si>
    <t>JOB-202509-0842</t>
  </si>
  <si>
    <t>JOB-202509-0843</t>
  </si>
  <si>
    <t>JOB-202509-0844</t>
  </si>
  <si>
    <t>JOB-202509-0845</t>
  </si>
  <si>
    <t>JOB-202509-0846</t>
  </si>
  <si>
    <t>JOB-202509-0847</t>
  </si>
  <si>
    <t>JOB-202509-0848</t>
  </si>
  <si>
    <t>JOB-202509-0849</t>
  </si>
  <si>
    <t>JOB-202509-0850</t>
  </si>
  <si>
    <t>JOB-202509-0851</t>
  </si>
  <si>
    <t>JOB-202509-0852</t>
  </si>
  <si>
    <t>JOB-202509-0853</t>
  </si>
  <si>
    <t>JOB-202509-0854</t>
  </si>
  <si>
    <t>JOB-202509-0855</t>
  </si>
  <si>
    <t>JOB-202509-0856</t>
  </si>
  <si>
    <t>JOB-202509-0857</t>
  </si>
  <si>
    <t>JOB-202509-0858</t>
  </si>
  <si>
    <t>JOB-202509-0859</t>
  </si>
  <si>
    <t>JOB-202509-0860</t>
  </si>
  <si>
    <t>JOB-202509-0861</t>
  </si>
  <si>
    <t>JOB-202509-0862</t>
  </si>
  <si>
    <t>JOB-202509-0863</t>
  </si>
  <si>
    <t>JOB-202509-0864</t>
  </si>
  <si>
    <t>JOB-202509-0865</t>
  </si>
  <si>
    <t>JOB-202509-0866</t>
  </si>
  <si>
    <t>JOB-202509-0867</t>
  </si>
  <si>
    <t>JOB-202509-0868</t>
  </si>
  <si>
    <t>JOB-202509-0869</t>
  </si>
  <si>
    <t>JOB-202509-0870</t>
  </si>
  <si>
    <t>JOB-202509-0871</t>
  </si>
  <si>
    <t>JOB-202509-0872</t>
  </si>
  <si>
    <t>JOB-202509-0873</t>
  </si>
  <si>
    <t>JOB-202509-0874</t>
  </si>
  <si>
    <t>JOB-202509-0875</t>
  </si>
  <si>
    <t>JOB-202509-0876</t>
  </si>
  <si>
    <t>JOB-202509-0877</t>
  </si>
  <si>
    <t>JOB-202509-0878</t>
  </si>
  <si>
    <t>JOB-202509-0879</t>
  </si>
  <si>
    <t>JOB-202509-0880</t>
  </si>
  <si>
    <t>JOB-202509-0881</t>
  </si>
  <si>
    <t>JOB-202509-0882</t>
  </si>
  <si>
    <t>JOB-202509-0883</t>
  </si>
  <si>
    <t>JOB-202509-0884</t>
  </si>
  <si>
    <t>JOB-202509-0885</t>
  </si>
  <si>
    <t>JOB-202509-0886</t>
  </si>
  <si>
    <t>JOB-202509-0887</t>
  </si>
  <si>
    <t>JOB-202509-0888</t>
  </si>
  <si>
    <t>JOB-202509-0889</t>
  </si>
  <si>
    <t>JOB-202509-0890</t>
  </si>
  <si>
    <t>JOB-202509-0891</t>
  </si>
  <si>
    <t>JOB-202509-0892</t>
  </si>
  <si>
    <t>JOB-202509-0893</t>
  </si>
  <si>
    <t>JOB-202509-0894</t>
  </si>
  <si>
    <t>JOB-202509-0895</t>
  </si>
  <si>
    <t>JOB-202509-0896</t>
  </si>
  <si>
    <t>JOB-202509-0897</t>
  </si>
  <si>
    <t>JOB-202509-0898</t>
  </si>
  <si>
    <t>JOB-202509-0899</t>
  </si>
  <si>
    <t>JOB-202509-0900</t>
  </si>
  <si>
    <t>October</t>
  </si>
  <si>
    <t>JOB-202510-0901</t>
  </si>
  <si>
    <t>JOB-202510-0902</t>
  </si>
  <si>
    <t>JOB-202510-0903</t>
  </si>
  <si>
    <t>JOB-202510-0904</t>
  </si>
  <si>
    <t>JOB-202510-0905</t>
  </si>
  <si>
    <t>JOB-202510-0906</t>
  </si>
  <si>
    <t>JOB-202510-0907</t>
  </si>
  <si>
    <t>JOB-202510-0908</t>
  </si>
  <si>
    <t>JOB-202510-0909</t>
  </si>
  <si>
    <t>JOB-202510-0910</t>
  </si>
  <si>
    <t>JOB-202510-0911</t>
  </si>
  <si>
    <t>JOB-202510-0912</t>
  </si>
  <si>
    <t>JOB-202510-0913</t>
  </si>
  <si>
    <t>JOB-202510-0914</t>
  </si>
  <si>
    <t>JOB-202510-0915</t>
  </si>
  <si>
    <t>JOB-202510-0916</t>
  </si>
  <si>
    <t>JOB-202510-0917</t>
  </si>
  <si>
    <t>JOB-202510-0918</t>
  </si>
  <si>
    <t>JOB-202510-0919</t>
  </si>
  <si>
    <t>JOB-202510-0920</t>
  </si>
  <si>
    <t>JOB-202510-0921</t>
  </si>
  <si>
    <t>JOB-202510-0922</t>
  </si>
  <si>
    <t>JOB-202510-0923</t>
  </si>
  <si>
    <t>JOB-202510-0924</t>
  </si>
  <si>
    <t>JOB-202510-0925</t>
  </si>
  <si>
    <t>JOB-202510-0926</t>
  </si>
  <si>
    <t>JOB-202510-0927</t>
  </si>
  <si>
    <t>JOB-202510-0928</t>
  </si>
  <si>
    <t>JOB-202510-0929</t>
  </si>
  <si>
    <t>JOB-202510-0930</t>
  </si>
  <si>
    <t>JOB-202510-0931</t>
  </si>
  <si>
    <t>JOB-202510-0932</t>
  </si>
  <si>
    <t>JOB-202510-0933</t>
  </si>
  <si>
    <t>JOB-202510-0934</t>
  </si>
  <si>
    <t>JOB-202510-0935</t>
  </si>
  <si>
    <t>JOB-202510-0936</t>
  </si>
  <si>
    <t>JOB-202510-0937</t>
  </si>
  <si>
    <t>JOB-202510-0938</t>
  </si>
  <si>
    <t>JOB-202510-0939</t>
  </si>
  <si>
    <t>JOB-202510-0940</t>
  </si>
  <si>
    <t>JOB-202510-0941</t>
  </si>
  <si>
    <t>JOB-202510-0942</t>
  </si>
  <si>
    <t>JOB-202510-0943</t>
  </si>
  <si>
    <t>JOB-202510-0944</t>
  </si>
  <si>
    <t>JOB-202510-0945</t>
  </si>
  <si>
    <t>JOB-202510-0946</t>
  </si>
  <si>
    <t>JOB-202510-0947</t>
  </si>
  <si>
    <t>JOB-202510-0948</t>
  </si>
  <si>
    <t>JOB-202510-0949</t>
  </si>
  <si>
    <t>JOB-202510-0950</t>
  </si>
  <si>
    <t>JOB-202510-0951</t>
  </si>
  <si>
    <t>JOB-202510-0952</t>
  </si>
  <si>
    <t>JOB-202510-0953</t>
  </si>
  <si>
    <t>JOB-202510-0954</t>
  </si>
  <si>
    <t>JOB-202510-0955</t>
  </si>
  <si>
    <t>JOB-202510-0956</t>
  </si>
  <si>
    <t>JOB-202510-0957</t>
  </si>
  <si>
    <t>JOB-202510-0958</t>
  </si>
  <si>
    <t>JOB-202510-0959</t>
  </si>
  <si>
    <t>JOB-202510-0960</t>
  </si>
  <si>
    <t>JOB-202510-0961</t>
  </si>
  <si>
    <t>JOB-202510-0962</t>
  </si>
  <si>
    <t>JOB-202510-0963</t>
  </si>
  <si>
    <t>JOB-202510-0964</t>
  </si>
  <si>
    <t>JOB-202510-0965</t>
  </si>
  <si>
    <t>JOB-202510-0966</t>
  </si>
  <si>
    <t>JOB-202510-0967</t>
  </si>
  <si>
    <t>JOB-202510-0968</t>
  </si>
  <si>
    <t>JOB-202510-0969</t>
  </si>
  <si>
    <t>JOB-202510-0970</t>
  </si>
  <si>
    <t>JOB-202510-0971</t>
  </si>
  <si>
    <t>JOB-202510-0972</t>
  </si>
  <si>
    <t>JOB-202510-0973</t>
  </si>
  <si>
    <t>JOB-202510-0974</t>
  </si>
  <si>
    <t>JOB-202510-0975</t>
  </si>
  <si>
    <t>JOB-202510-0976</t>
  </si>
  <si>
    <t>JOB-202510-0977</t>
  </si>
  <si>
    <t>JOB-202510-0978</t>
  </si>
  <si>
    <t>JOB-202510-0979</t>
  </si>
  <si>
    <t>JOB-202510-0980</t>
  </si>
  <si>
    <t>JOB-202510-0981</t>
  </si>
  <si>
    <t>JOB-202510-0982</t>
  </si>
  <si>
    <t>JOB-202510-0983</t>
  </si>
  <si>
    <t>JOB-202510-0984</t>
  </si>
  <si>
    <t>JOB-202510-0985</t>
  </si>
  <si>
    <t>JOB-202510-0986</t>
  </si>
  <si>
    <t>JOB-202510-0987</t>
  </si>
  <si>
    <t>JOB-202510-0988</t>
  </si>
  <si>
    <t>JOB-202510-0989</t>
  </si>
  <si>
    <t>JOB-202510-0990</t>
  </si>
  <si>
    <t>JOB-202510-0991</t>
  </si>
  <si>
    <t>JOB-202510-0992</t>
  </si>
  <si>
    <t>JOB-202510-0993</t>
  </si>
  <si>
    <t>JOB-202510-0994</t>
  </si>
  <si>
    <t>JOB-202510-0995</t>
  </si>
  <si>
    <t>JOB-202510-0996</t>
  </si>
  <si>
    <t>JOB-202510-0997</t>
  </si>
  <si>
    <t>JOB-202510-0998</t>
  </si>
  <si>
    <t>JOB-202510-0999</t>
  </si>
  <si>
    <t>JOB-202510-1000</t>
  </si>
  <si>
    <t>November</t>
  </si>
  <si>
    <t>JOB-202511-1001</t>
  </si>
  <si>
    <t>JOB-202511-1002</t>
  </si>
  <si>
    <t>JOB-202511-1003</t>
  </si>
  <si>
    <t>JOB-202511-1004</t>
  </si>
  <si>
    <t>JOB-202511-1005</t>
  </si>
  <si>
    <t>JOB-202511-1006</t>
  </si>
  <si>
    <t>JOB-202511-1007</t>
  </si>
  <si>
    <t>JOB-202511-1008</t>
  </si>
  <si>
    <t>JOB-202511-1009</t>
  </si>
  <si>
    <t>JOB-202511-1010</t>
  </si>
  <si>
    <t>JOB-202511-1011</t>
  </si>
  <si>
    <t>JOB-202511-1012</t>
  </si>
  <si>
    <t>JOB-202511-1013</t>
  </si>
  <si>
    <t>JOB-202511-1014</t>
  </si>
  <si>
    <t>JOB-202511-1015</t>
  </si>
  <si>
    <t>JOB-202511-1016</t>
  </si>
  <si>
    <t>JOB-202511-1017</t>
  </si>
  <si>
    <t>JOB-202511-1018</t>
  </si>
  <si>
    <t>JOB-202511-1019</t>
  </si>
  <si>
    <t>JOB-202511-1020</t>
  </si>
  <si>
    <t>JOB-202511-1021</t>
  </si>
  <si>
    <t>JOB-202511-1022</t>
  </si>
  <si>
    <t>JOB-202511-1023</t>
  </si>
  <si>
    <t>JOB-202511-1024</t>
  </si>
  <si>
    <t>JOB-202511-1025</t>
  </si>
  <si>
    <t>JOB-202511-1026</t>
  </si>
  <si>
    <t>JOB-202511-1027</t>
  </si>
  <si>
    <t>JOB-202511-1028</t>
  </si>
  <si>
    <t>JOB-202511-1029</t>
  </si>
  <si>
    <t>JOB-202511-1030</t>
  </si>
  <si>
    <t>JOB-202511-1031</t>
  </si>
  <si>
    <t>JOB-202511-1032</t>
  </si>
  <si>
    <t>JOB-202511-1033</t>
  </si>
  <si>
    <t>JOB-202511-1034</t>
  </si>
  <si>
    <t>JOB-202511-1035</t>
  </si>
  <si>
    <t>JOB-202511-1036</t>
  </si>
  <si>
    <t>JOB-202511-1037</t>
  </si>
  <si>
    <t>JOB-202511-1038</t>
  </si>
  <si>
    <t>JOB-202511-1039</t>
  </si>
  <si>
    <t>JOB-202511-1040</t>
  </si>
  <si>
    <t>JOB-202511-1041</t>
  </si>
  <si>
    <t>JOB-202511-1042</t>
  </si>
  <si>
    <t>JOB-202511-1043</t>
  </si>
  <si>
    <t>JOB-202511-1044</t>
  </si>
  <si>
    <t>JOB-202511-1045</t>
  </si>
  <si>
    <t>JOB-202511-1046</t>
  </si>
  <si>
    <t>JOB-202511-1047</t>
  </si>
  <si>
    <t>JOB-202511-1048</t>
  </si>
  <si>
    <t>JOB-202511-1049</t>
  </si>
  <si>
    <t>JOB-202511-1050</t>
  </si>
  <si>
    <t>JOB-202511-1051</t>
  </si>
  <si>
    <t>JOB-202511-1052</t>
  </si>
  <si>
    <t>JOB-202511-1053</t>
  </si>
  <si>
    <t>JOB-202511-1054</t>
  </si>
  <si>
    <t>JOB-202511-1055</t>
  </si>
  <si>
    <t>JOB-202511-1056</t>
  </si>
  <si>
    <t>JOB-202511-1057</t>
  </si>
  <si>
    <t>JOB-202511-1058</t>
  </si>
  <si>
    <t>JOB-202511-1059</t>
  </si>
  <si>
    <t>JOB-202511-1060</t>
  </si>
  <si>
    <t>JOB-202511-1061</t>
  </si>
  <si>
    <t>JOB-202511-1062</t>
  </si>
  <si>
    <t>JOB-202511-1063</t>
  </si>
  <si>
    <t>JOB-202511-1064</t>
  </si>
  <si>
    <t>JOB-202511-1065</t>
  </si>
  <si>
    <t>JOB-202511-1066</t>
  </si>
  <si>
    <t>JOB-202511-1067</t>
  </si>
  <si>
    <t>JOB-202511-1068</t>
  </si>
  <si>
    <t>JOB-202511-1069</t>
  </si>
  <si>
    <t>JOB-202511-1070</t>
  </si>
  <si>
    <t>JOB-202511-1071</t>
  </si>
  <si>
    <t>JOB-202511-1072</t>
  </si>
  <si>
    <t>JOB-202511-1073</t>
  </si>
  <si>
    <t>JOB-202511-1074</t>
  </si>
  <si>
    <t>JOB-202511-1075</t>
  </si>
  <si>
    <t>JOB-202511-1076</t>
  </si>
  <si>
    <t>JOB-202511-1077</t>
  </si>
  <si>
    <t>JOB-202511-1078</t>
  </si>
  <si>
    <t>JOB-202511-1079</t>
  </si>
  <si>
    <t>JOB-202511-1080</t>
  </si>
  <si>
    <t>JOB-202511-1081</t>
  </si>
  <si>
    <t>JOB-202511-1082</t>
  </si>
  <si>
    <t>JOB-202511-1083</t>
  </si>
  <si>
    <t>JOB-202511-1084</t>
  </si>
  <si>
    <t>JOB-202511-1085</t>
  </si>
  <si>
    <t>JOB-202511-1086</t>
  </si>
  <si>
    <t>JOB-202511-1087</t>
  </si>
  <si>
    <t>JOB-202511-1088</t>
  </si>
  <si>
    <t>JOB-202511-1089</t>
  </si>
  <si>
    <t>JOB-202511-1090</t>
  </si>
  <si>
    <t>JOB-202511-1091</t>
  </si>
  <si>
    <t>JOB-202511-1092</t>
  </si>
  <si>
    <t>JOB-202511-1093</t>
  </si>
  <si>
    <t>JOB-202511-1094</t>
  </si>
  <si>
    <t>JOB-202511-1095</t>
  </si>
  <si>
    <t>JOB-202511-1096</t>
  </si>
  <si>
    <t>JOB-202511-1097</t>
  </si>
  <si>
    <t>JOB-202511-1098</t>
  </si>
  <si>
    <t>JOB-202511-1099</t>
  </si>
  <si>
    <t>JOB-202511-1100</t>
  </si>
  <si>
    <t>December</t>
  </si>
  <si>
    <t>JOB-202512-1101</t>
  </si>
  <si>
    <t>JOB-202512-1102</t>
  </si>
  <si>
    <t>JOB-202512-1103</t>
  </si>
  <si>
    <t>JOB-202512-1104</t>
  </si>
  <si>
    <t>JOB-202512-1105</t>
  </si>
  <si>
    <t>JOB-202512-1106</t>
  </si>
  <si>
    <t>JOB-202512-1107</t>
  </si>
  <si>
    <t>JOB-202512-1108</t>
  </si>
  <si>
    <t>JOB-202512-1109</t>
  </si>
  <si>
    <t>JOB-202512-1110</t>
  </si>
  <si>
    <t>JOB-202512-1111</t>
  </si>
  <si>
    <t>JOB-202512-1112</t>
  </si>
  <si>
    <t>JOB-202512-1113</t>
  </si>
  <si>
    <t>JOB-202512-1114</t>
  </si>
  <si>
    <t>JOB-202512-1115</t>
  </si>
  <si>
    <t>JOB-202512-1116</t>
  </si>
  <si>
    <t>JOB-202512-1117</t>
  </si>
  <si>
    <t>JOB-202512-1118</t>
  </si>
  <si>
    <t>JOB-202512-1119</t>
  </si>
  <si>
    <t>JOB-202512-1120</t>
  </si>
  <si>
    <t>JOB-202512-1121</t>
  </si>
  <si>
    <t>JOB-202512-1122</t>
  </si>
  <si>
    <t>JOB-202512-1123</t>
  </si>
  <si>
    <t>JOB-202512-1124</t>
  </si>
  <si>
    <t>JOB-202512-1125</t>
  </si>
  <si>
    <t>JOB-202512-1126</t>
  </si>
  <si>
    <t>JOB-202512-1127</t>
  </si>
  <si>
    <t>JOB-202512-1128</t>
  </si>
  <si>
    <t>JOB-202512-1129</t>
  </si>
  <si>
    <t>JOB-202512-1130</t>
  </si>
  <si>
    <t>JOB-202512-1131</t>
  </si>
  <si>
    <t>JOB-202512-1132</t>
  </si>
  <si>
    <t>JOB-202512-1133</t>
  </si>
  <si>
    <t>JOB-202512-1134</t>
  </si>
  <si>
    <t>JOB-202512-1135</t>
  </si>
  <si>
    <t>JOB-202512-1136</t>
  </si>
  <si>
    <t>JOB-202512-1137</t>
  </si>
  <si>
    <t>JOB-202512-1138</t>
  </si>
  <si>
    <t>JOB-202512-1139</t>
  </si>
  <si>
    <t>JOB-202512-1140</t>
  </si>
  <si>
    <t>JOB-202512-1141</t>
  </si>
  <si>
    <t>JOB-202512-1142</t>
  </si>
  <si>
    <t>JOB-202512-1143</t>
  </si>
  <si>
    <t>JOB-202512-1144</t>
  </si>
  <si>
    <t>JOB-202512-1145</t>
  </si>
  <si>
    <t>JOB-202512-1146</t>
  </si>
  <si>
    <t>JOB-202512-1147</t>
  </si>
  <si>
    <t>JOB-202512-1148</t>
  </si>
  <si>
    <t>JOB-202512-1149</t>
  </si>
  <si>
    <t>JOB-202512-1150</t>
  </si>
  <si>
    <t>JOB-202512-1151</t>
  </si>
  <si>
    <t>JOB-202512-1152</t>
  </si>
  <si>
    <t>JOB-202512-1153</t>
  </si>
  <si>
    <t>JOB-202512-1154</t>
  </si>
  <si>
    <t>JOB-202512-1155</t>
  </si>
  <si>
    <t>JOB-202512-1156</t>
  </si>
  <si>
    <t>JOB-202512-1157</t>
  </si>
  <si>
    <t>JOB-202512-1158</t>
  </si>
  <si>
    <t>JOB-202512-1159</t>
  </si>
  <si>
    <t>JOB-202512-1160</t>
  </si>
  <si>
    <t>JOB-202512-1161</t>
  </si>
  <si>
    <t>JOB-202512-1162</t>
  </si>
  <si>
    <t>JOB-202512-1163</t>
  </si>
  <si>
    <t>JOB-202512-1164</t>
  </si>
  <si>
    <t>JOB-202512-1165</t>
  </si>
  <si>
    <t>JOB-202512-1166</t>
  </si>
  <si>
    <t>JOB-202512-1167</t>
  </si>
  <si>
    <t>JOB-202512-1168</t>
  </si>
  <si>
    <t>JOB-202512-1169</t>
  </si>
  <si>
    <t>JOB-202512-1170</t>
  </si>
  <si>
    <t>JOB-202512-1171</t>
  </si>
  <si>
    <t>JOB-202512-1172</t>
  </si>
  <si>
    <t>JOB-202512-1173</t>
  </si>
  <si>
    <t>JOB-202512-1174</t>
  </si>
  <si>
    <t>JOB-202512-1175</t>
  </si>
  <si>
    <t>JOB-202512-1176</t>
  </si>
  <si>
    <t>JOB-202512-1177</t>
  </si>
  <si>
    <t>JOB-202512-1178</t>
  </si>
  <si>
    <t>JOB-202512-1179</t>
  </si>
  <si>
    <t>JOB-202512-1180</t>
  </si>
  <si>
    <t>JOB-202512-1181</t>
  </si>
  <si>
    <t>JOB-202512-1182</t>
  </si>
  <si>
    <t>JOB-202512-1183</t>
  </si>
  <si>
    <t>JOB-202512-1184</t>
  </si>
  <si>
    <t>JOB-202512-1185</t>
  </si>
  <si>
    <t>JOB-202512-1186</t>
  </si>
  <si>
    <t>JOB-202512-1187</t>
  </si>
  <si>
    <t>JOB-202512-1188</t>
  </si>
  <si>
    <t>JOB-202512-1189</t>
  </si>
  <si>
    <t>JOB-202512-1190</t>
  </si>
  <si>
    <t>JOB-202512-1191</t>
  </si>
  <si>
    <t>JOB-202512-1192</t>
  </si>
  <si>
    <t>JOB-202512-1193</t>
  </si>
  <si>
    <t>JOB-202512-1194</t>
  </si>
  <si>
    <t>JOB-202512-1195</t>
  </si>
  <si>
    <t>JOB-202512-1196</t>
  </si>
  <si>
    <t>JOB-202512-1197</t>
  </si>
  <si>
    <t>JOB-202512-1198</t>
  </si>
  <si>
    <t>JOB-202512-1199</t>
  </si>
  <si>
    <t>JOB-202512-1200</t>
  </si>
  <si>
    <t>Net Profit</t>
  </si>
  <si>
    <t>TTL_COSTS</t>
  </si>
  <si>
    <t>Gross Profit</t>
  </si>
  <si>
    <t>Final Invoice Amount</t>
  </si>
  <si>
    <t>Direct Labor COGS</t>
  </si>
  <si>
    <t>Parts Materials COGS</t>
  </si>
  <si>
    <t>Subcontract COGS</t>
  </si>
  <si>
    <t>Permit Fees COGS</t>
  </si>
  <si>
    <t>Truck Fuel Cost</t>
  </si>
  <si>
    <t>Truck Maintenance Repairs</t>
  </si>
  <si>
    <t>Truck Insurance Allocation</t>
  </si>
  <si>
    <t>Truck Depreciation Allocation</t>
  </si>
  <si>
    <t>Overhead Allocation</t>
  </si>
  <si>
    <t>TTL COSTS</t>
  </si>
  <si>
    <t>Truck Count</t>
  </si>
  <si>
    <t>Profit Per Truck</t>
  </si>
  <si>
    <t>Does adding trucks grow revenue? In this video, I’m going to show you which truck types actually generate profit, which ones quietly drain cash, and how a single truck decision can swing six figures a year.</t>
  </si>
  <si>
    <t>If you'd like help implementing these KPIs or getting insights like this for your company, email me at questions@databoards.io.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</si>
</sst>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/>
    </xf>
    <xf numFmtId="8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6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8" fontId="0" fillId="0" borderId="0" xfId="0" applyNumberFormat="1" applyAlignment="1">
      <alignment horizontal="center" vertical="center" wrapText="1"/>
    </xf>
    <xf numFmtId="3" fontId="0" fillId="0" borderId="0" xfId="0" applyNumberFormat="1" applyAlignment="1">
      <alignment horizontal="center"/>
    </xf>
    <xf numFmtId="8" fontId="20" fillId="34" borderId="0" xfId="0" applyNumberFormat="1" applyFont="1" applyFill="1" applyAlignment="1">
      <alignment horizontal="center"/>
    </xf>
    <xf numFmtId="0" fontId="17" fillId="0" borderId="0" xfId="0" applyFont="1" applyAlignment="1">
      <alignment horizontal="center"/>
    </xf>
    <xf numFmtId="8" fontId="17" fillId="0" borderId="0" xfId="0" applyNumberFormat="1" applyFont="1" applyAlignment="1">
      <alignment horizontal="center"/>
    </xf>
    <xf numFmtId="4" fontId="17" fillId="0" borderId="0" xfId="0" applyNumberFormat="1" applyFont="1" applyAlignment="1">
      <alignment horizontal="center"/>
    </xf>
    <xf numFmtId="0" fontId="17" fillId="0" borderId="0" xfId="0" applyFont="1"/>
    <xf numFmtId="14" fontId="0" fillId="0" borderId="0" xfId="0" applyNumberForma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9" fillId="33" borderId="0" xfId="0" applyFont="1" applyFill="1" applyAlignment="1">
      <alignment horizontal="center" vertical="center" wrapText="1"/>
    </xf>
    <xf numFmtId="0" fontId="0" fillId="35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4" formatCode="#,##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4" formatCode="#,##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4" formatCode="#,##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9" formatCode="m/d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9" formatCode="m/d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2" formatCode="&quot;$&quot;#,##0.00_);[Red]\(&quot;$&quot;#,##0.0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'Completed Solution'!$Q$2</c:f>
              <c:strCache>
                <c:ptCount val="1"/>
                <c:pt idx="0">
                  <c:v>Profit Per Truck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4"/>
              <c:layout>
                <c:manualLayout>
                  <c:x val="-3.0982097681084949E-2"/>
                  <c:y val="-0.1379372696721909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49-44DD-97B3-F8C67D626572}"/>
                </c:ext>
              </c:extLst>
            </c:dLbl>
            <c:dLbl>
              <c:idx val="6"/>
              <c:layout>
                <c:manualLayout>
                  <c:x val="-3.4259752604154904E-2"/>
                  <c:y val="-0.1422865504826503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9-44DD-97B3-F8C67D626572}"/>
                </c:ext>
              </c:extLst>
            </c:dLbl>
            <c:dLbl>
              <c:idx val="9"/>
              <c:layout>
                <c:manualLayout>
                  <c:x val="2.3099208549569303E-2"/>
                  <c:y val="1.86368395043462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9-44DD-97B3-F8C67D6265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'Completed Solution'!$B$3:$B$14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'Completed Solution'!$Q$3:$Q$14</c:f>
              <c:numCache>
                <c:formatCode>"$"#,##0_);[Red]\("$"#,##0\)</c:formatCode>
                <c:ptCount val="12"/>
                <c:pt idx="0">
                  <c:v>11331.759285714297</c:v>
                </c:pt>
                <c:pt idx="1">
                  <c:v>11106.815714285718</c:v>
                </c:pt>
                <c:pt idx="2">
                  <c:v>10570.772142857142</c:v>
                </c:pt>
                <c:pt idx="3">
                  <c:v>12095.478571428568</c:v>
                </c:pt>
                <c:pt idx="4">
                  <c:v>8974.1607142857119</c:v>
                </c:pt>
                <c:pt idx="5">
                  <c:v>10929.056428571432</c:v>
                </c:pt>
                <c:pt idx="6">
                  <c:v>7457.0278571428507</c:v>
                </c:pt>
                <c:pt idx="7">
                  <c:v>9679.0142857142819</c:v>
                </c:pt>
                <c:pt idx="8">
                  <c:v>9912.8900000000012</c:v>
                </c:pt>
                <c:pt idx="9">
                  <c:v>8637.5292857142904</c:v>
                </c:pt>
                <c:pt idx="10">
                  <c:v>12293.737142857135</c:v>
                </c:pt>
                <c:pt idx="11">
                  <c:v>11698.920714285721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49-44DD-97B3-F8C67D626572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33756032"/>
        <c:axId val="1033756512"/>
      </c:lineChart>
      <c:catAx>
        <c:axId val="103375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3756512"/>
        <c:crosses val="autoZero"/>
        <c:auto val="1"/>
        <c:lblAlgn val="ctr"/>
        <c:lblOffset val="100"/>
        <c:noMultiLvlLbl val="0"/>
      </c:catAx>
      <c:valAx>
        <c:axId val="1033756512"/>
        <c:scaling>
          <c:orientation val="minMax"/>
          <c:min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375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Annual Profit per Truck by Truck Type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'Completed Solution'!$H$35</c:f>
              <c:strCache>
                <c:ptCount val="1"/>
                <c:pt idx="0">
                  <c:v>Profit Per Truck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'Completed Solution'!$B$36:$B$38</c:f>
              <c:strCache>
                <c:ptCount val="3"/>
                <c:pt idx="0">
                  <c:v>Install Truck</c:v>
                </c:pt>
                <c:pt idx="1">
                  <c:v>Service Van</c:v>
                </c:pt>
                <c:pt idx="2">
                  <c:v>Maintenance Van</c:v>
                </c:pt>
              </c:strCache>
            </c:strRef>
          </c:cat>
          <c:val>
            <c:numRef>
              <c:f>'Completed Solution'!$H$36:$H$38</c:f>
              <c:numCache>
                <c:formatCode>"$"#,##0_);[Red]\("$"#,##0\)</c:formatCode>
                <c:ptCount val="3"/>
                <c:pt idx="0">
                  <c:v>324965.84666666662</c:v>
                </c:pt>
                <c:pt idx="1">
                  <c:v>-49939.280000000006</c:v>
                </c:pt>
                <c:pt idx="2">
                  <c:v>-65299.239999999983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CA-4E55-A466-00ED6237E93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15346591"/>
        <c:axId val="1015358591"/>
      </c:barChart>
      <c:catAx>
        <c:axId val="1015346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5358591"/>
        <c:crosses val="autoZero"/>
        <c:auto val="1"/>
        <c:lblAlgn val="ctr"/>
        <c:lblOffset val="100"/>
        <c:noMultiLvlLbl val="0"/>
      </c:catAx>
      <c:valAx>
        <c:axId val="1015358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53465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139210</xdr:colOff>
      <xdr:row>14</xdr:row>
      <xdr:rowOff>64476</xdr:rowOff>
    </xdr:from>
    <xdr:to>
      <xdr:col>17</xdr:col>
      <xdr:colOff>58615</xdr:colOff>
      <xdr:row>32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68A7FB-E24F-1C9C-8C0E-3363F2401B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227136</xdr:colOff>
      <xdr:row>32</xdr:row>
      <xdr:rowOff>59592</xdr:rowOff>
    </xdr:from>
    <xdr:to>
      <xdr:col>17</xdr:col>
      <xdr:colOff>97692</xdr:colOff>
      <xdr:row>50</xdr:row>
      <xdr:rowOff>68385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49BA8EC-B5DB-CDAA-EFB4-7B40C66189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1B9C868-5BDF-4A2D-A88B-9F55E3A5C61D}" name="tbl_ProfitPerTruck" displayName="tbl_ProfitPerTruck" ref="A1:X1201" totalsRowShown="0" headerRowDxfId="25" dataDxfId="24">
  <autoFilter ref="A1:X1201" xr:uid="{31B9C868-5BDF-4A2D-A88B-9F55E3A5C61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F75D5ED2-9372-4A30-8E5E-30B0312ACFAD}" name="Date" dataDxfId="23"/>
    <tableColumn id="2" xr3:uid="{0B4B89CC-36E5-4EBD-95A5-15A0A0E3A279}" name="Month" dataDxfId="22"/>
    <tableColumn id="3" xr3:uid="{9FF84192-8C4D-4167-96D3-E46E2E52015E}" name="Job_ID" dataDxfId="21"/>
    <tableColumn id="4" xr3:uid="{5154C099-8B8A-4A34-A48C-7D491CA39620}" name="Truck_ID" dataDxfId="20"/>
    <tableColumn id="5" xr3:uid="{CB16C7FC-A0F0-4098-8C5A-AC2463B22E4C}" name="Truck_Type" dataDxfId="19"/>
    <tableColumn id="6" xr3:uid="{50E7B9B8-3740-42AD-AAEB-4138B2FFDAA8}" name="Job_Type" dataDxfId="18"/>
    <tableColumn id="7" xr3:uid="{ED82ACDD-A463-46AB-8566-14B6B91A7CA1}" name="System_Type" dataDxfId="17"/>
    <tableColumn id="8" xr3:uid="{500AA45F-6865-467D-A2EC-F1CD5C693B81}" name="Final_Invoice_Amount" dataDxfId="16"/>
    <tableColumn id="9" xr3:uid="{2B854919-2638-4BC4-BC12-F00F4FDD1651}" name="Direct_Labor_Hours" dataDxfId="15"/>
    <tableColumn id="10" xr3:uid="{732BE5C5-1244-41A1-9DEC-A170E39600A2}" name="Loaded_Labor_Cost_per_Hour" dataDxfId="14"/>
    <tableColumn id="11" xr3:uid="{088ECE1A-06B1-4D9E-8E76-AF0C06C96FBF}" name="Direct_Labor_COGS" dataDxfId="13"/>
    <tableColumn id="12" xr3:uid="{85D8891B-8B4D-450D-800F-02BFB5AA7D07}" name="Parts_Materials_COGS" dataDxfId="12"/>
    <tableColumn id="13" xr3:uid="{D4E51AB0-0D84-472E-B1B7-950B5AC12FDD}" name="Subcontract_COGS" dataDxfId="11"/>
    <tableColumn id="14" xr3:uid="{17327B94-F887-4D0B-B8D3-DD8133DE5E6F}" name="Permit_Fees_COGS" dataDxfId="10"/>
    <tableColumn id="15" xr3:uid="{A7DF7F9B-6FF0-4F85-BBC4-6F6138A2AC98}" name="Truck_Miles_Driven" dataDxfId="9"/>
    <tableColumn id="16" xr3:uid="{85AAC700-8BC6-4857-9ADD-109A25B314DF}" name="Truck_Drive_Hours" dataDxfId="8"/>
    <tableColumn id="17" xr3:uid="{6725D1BF-F9C5-48DB-81DD-C61100543816}" name="Truck_Fuel_Cost" dataDxfId="7"/>
    <tableColumn id="18" xr3:uid="{B9106B19-7C2A-43AB-B900-C8749A007D6A}" name="Truck_Maintenance_Repairs" dataDxfId="6"/>
    <tableColumn id="19" xr3:uid="{FD7414BF-6FD3-4D84-A0FE-1B802C84AF12}" name="Truck_Insurance_Allocation" dataDxfId="5"/>
    <tableColumn id="20" xr3:uid="{A4FE9BB4-BF8B-479D-ABE5-466DA0E39C33}" name="Truck_Depreciation_Allocation" dataDxfId="4"/>
    <tableColumn id="21" xr3:uid="{471F1C96-DA65-44CD-A0FC-05C81C9A873E}" name="Overhead_Allocation" dataDxfId="3"/>
    <tableColumn id="22" xr3:uid="{A0B8417C-09D0-4745-99F4-25AC7719F54D}" name="TTL_COSTS" dataDxfId="2">
      <calculatedColumnFormula>SUM(tbl_ProfitPerTruck[[#This Row],[Truck_Fuel_Cost]:[Overhead_Allocation]])+SUM(K1:N2)</calculatedColumnFormula>
    </tableColumn>
    <tableColumn id="23" xr3:uid="{38CDF0C4-8849-4E06-8AA6-6CE835D3698D}" name="Gross Profit" dataDxfId="1">
      <calculatedColumnFormula>tbl_ProfitPerTruck[[#This Row],[Final_Invoice_Amount]]-SUM(tbl_ProfitPerTruck[[#This Row],[Direct_Labor_COGS]:[Permit_Fees_COGS]])</calculatedColumnFormula>
    </tableColumn>
    <tableColumn id="24" xr3:uid="{89915022-D9F6-41AC-A770-B816982ADA5E}" name="Net Profit" dataDxfId="0">
      <calculatedColumnFormula>tbl_ProfitPerTruck[[#This Row],[Final_Invoice_Amount]]-tbl_ProfitPerTruck[[#This Row],[TTL_COSTS]]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0E202-EDBC-42B6-9A4F-25FC2DA9FEA9}">
  <dimension ref="A1:X1201"/>
  <sheetViews>
    <sheetView topLeftCell="M1" workbookViewId="0">
      <selection activeCell="V2" sqref="V2"/>
    </sheetView>
  </sheetViews>
  <sheetFormatPr defaultRowHeight="14.5" x14ac:dyDescent="0.35"/>
  <cols>
    <col min="1" max="1" width="10.08984375" style="1" bestFit="1" customWidth="1"/>
    <col min="2" max="2" width="10.08984375" style="1" customWidth="1"/>
    <col min="3" max="3" width="16.90625" style="1" customWidth="1"/>
    <col min="4" max="4" width="10.36328125" style="1" customWidth="1"/>
    <col min="5" max="5" width="18.90625" style="1" customWidth="1"/>
    <col min="6" max="6" width="11.36328125" style="1" bestFit="1" customWidth="1"/>
    <col min="7" max="7" width="13.7265625" style="1" customWidth="1"/>
    <col min="8" max="8" width="21.26953125" style="2" customWidth="1"/>
    <col min="9" max="9" width="19.08984375" style="3" customWidth="1"/>
    <col min="10" max="10" width="27.36328125" style="2" customWidth="1"/>
    <col min="11" max="11" width="19.08984375" style="2" customWidth="1"/>
    <col min="12" max="12" width="21.36328125" style="2" customWidth="1"/>
    <col min="13" max="14" width="18.81640625" style="2" customWidth="1"/>
    <col min="15" max="15" width="19" style="3" customWidth="1"/>
    <col min="16" max="16" width="18.36328125" style="3" customWidth="1"/>
    <col min="17" max="17" width="16.54296875" style="2" customWidth="1"/>
    <col min="18" max="18" width="26.36328125" style="2" customWidth="1"/>
    <col min="19" max="19" width="25.90625" style="2" customWidth="1"/>
    <col min="20" max="20" width="28.36328125" style="2" customWidth="1"/>
    <col min="21" max="21" width="20.08984375" style="2" customWidth="1"/>
    <col min="22" max="24" width="17.81640625" style="2" customWidth="1"/>
  </cols>
  <sheetData>
    <row r="1" spans="1:24" s="12" customFormat="1" x14ac:dyDescent="0.35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10" t="s">
        <v>7</v>
      </c>
      <c r="I1" s="11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1" t="s">
        <v>14</v>
      </c>
      <c r="P1" s="11" t="s">
        <v>15</v>
      </c>
      <c r="Q1" s="10" t="s">
        <v>16</v>
      </c>
      <c r="R1" s="10" t="s">
        <v>17</v>
      </c>
      <c r="S1" s="10" t="s">
        <v>18</v>
      </c>
      <c r="T1" s="10" t="s">
        <v>19</v>
      </c>
      <c r="U1" s="10" t="s">
        <v>20</v>
      </c>
      <c r="V1" s="8" t="s">
        <v>1260</v>
      </c>
      <c r="W1" s="8" t="s">
        <v>1261</v>
      </c>
      <c r="X1" s="8" t="s">
        <v>1259</v>
      </c>
    </row>
    <row r="2" spans="1:24" x14ac:dyDescent="0.35">
      <c r="A2" s="13">
        <v>45664</v>
      </c>
      <c r="B2" s="13" t="s">
        <v>21</v>
      </c>
      <c r="C2" s="1" t="s">
        <v>22</v>
      </c>
      <c r="D2" s="1" t="s">
        <v>23</v>
      </c>
      <c r="E2" s="1" t="s">
        <v>24</v>
      </c>
      <c r="F2" s="1" t="s">
        <v>25</v>
      </c>
      <c r="G2" s="1" t="s">
        <v>26</v>
      </c>
      <c r="H2" s="2">
        <v>8509.58</v>
      </c>
      <c r="I2" s="3">
        <v>11.79</v>
      </c>
      <c r="J2" s="2">
        <v>46.9</v>
      </c>
      <c r="K2" s="2">
        <v>552.83000000000004</v>
      </c>
      <c r="L2" s="2">
        <v>2837.94</v>
      </c>
      <c r="M2" s="2">
        <v>0</v>
      </c>
      <c r="N2" s="2">
        <v>102.49</v>
      </c>
      <c r="O2" s="3">
        <v>30.3</v>
      </c>
      <c r="P2" s="3">
        <v>1.42</v>
      </c>
      <c r="Q2" s="2">
        <v>6.47</v>
      </c>
      <c r="R2" s="2">
        <v>1.82</v>
      </c>
      <c r="S2" s="2">
        <v>6.45</v>
      </c>
      <c r="T2" s="2">
        <v>7.28</v>
      </c>
      <c r="U2" s="2">
        <v>879.21</v>
      </c>
      <c r="V2" s="2">
        <f>SUM(tbl_ProfitPerTruck[[#This Row],[Truck_Fuel_Cost]:[Overhead_Allocation]])+SUM(K1:N2)</f>
        <v>4394.49</v>
      </c>
      <c r="W2" s="2">
        <f>tbl_ProfitPerTruck[[#This Row],[Final_Invoice_Amount]]-SUM(tbl_ProfitPerTruck[[#This Row],[Direct_Labor_COGS]:[Permit_Fees_COGS]])</f>
        <v>5016.32</v>
      </c>
      <c r="X2" s="2">
        <f>tbl_ProfitPerTruck[[#This Row],[Final_Invoice_Amount]]-tbl_ProfitPerTruck[[#This Row],[TTL_COSTS]]</f>
        <v>4115.09</v>
      </c>
    </row>
    <row r="3" spans="1:24" x14ac:dyDescent="0.35">
      <c r="A3" s="13">
        <v>45687</v>
      </c>
      <c r="B3" s="13" t="s">
        <v>21</v>
      </c>
      <c r="C3" s="1" t="s">
        <v>27</v>
      </c>
      <c r="D3" s="1" t="s">
        <v>28</v>
      </c>
      <c r="E3" s="1" t="s">
        <v>29</v>
      </c>
      <c r="F3" s="1" t="s">
        <v>30</v>
      </c>
      <c r="G3" s="1" t="s">
        <v>31</v>
      </c>
      <c r="H3" s="2">
        <v>275.14999999999998</v>
      </c>
      <c r="I3" s="3">
        <v>0.99</v>
      </c>
      <c r="J3" s="2">
        <v>42.71</v>
      </c>
      <c r="K3" s="2">
        <v>42.28</v>
      </c>
      <c r="L3" s="2">
        <v>18.36</v>
      </c>
      <c r="M3" s="2">
        <v>0</v>
      </c>
      <c r="N3" s="2">
        <v>0</v>
      </c>
      <c r="O3" s="3">
        <v>9.6999999999999993</v>
      </c>
      <c r="P3" s="3">
        <v>0.47</v>
      </c>
      <c r="Q3" s="2">
        <v>2.02</v>
      </c>
      <c r="R3" s="2">
        <v>0.9</v>
      </c>
      <c r="S3" s="2">
        <v>4.92</v>
      </c>
      <c r="T3" s="2">
        <v>8.4600000000000009</v>
      </c>
      <c r="U3" s="2">
        <v>25</v>
      </c>
      <c r="V3" s="2">
        <f>SUM(tbl_ProfitPerTruck[[#This Row],[Truck_Fuel_Cost]:[Overhead_Allocation]])+SUM(K2:N3)</f>
        <v>3595.2000000000003</v>
      </c>
      <c r="W3" s="2">
        <f>tbl_ProfitPerTruck[[#This Row],[Final_Invoice_Amount]]-SUM(tbl_ProfitPerTruck[[#This Row],[Direct_Labor_COGS]:[Permit_Fees_COGS]])</f>
        <v>214.51</v>
      </c>
      <c r="X3" s="2">
        <f>tbl_ProfitPerTruck[[#This Row],[Final_Invoice_Amount]]-tbl_ProfitPerTruck[[#This Row],[TTL_COSTS]]</f>
        <v>-3320.05</v>
      </c>
    </row>
    <row r="4" spans="1:24" x14ac:dyDescent="0.35">
      <c r="A4" s="13">
        <v>45687</v>
      </c>
      <c r="B4" s="13" t="s">
        <v>21</v>
      </c>
      <c r="C4" s="1" t="s">
        <v>32</v>
      </c>
      <c r="D4" s="1" t="s">
        <v>33</v>
      </c>
      <c r="E4" s="1" t="s">
        <v>29</v>
      </c>
      <c r="F4" s="1" t="s">
        <v>34</v>
      </c>
      <c r="G4" s="1" t="s">
        <v>35</v>
      </c>
      <c r="H4" s="2">
        <v>905.52</v>
      </c>
      <c r="I4" s="3">
        <v>1.59</v>
      </c>
      <c r="J4" s="2">
        <v>45.57</v>
      </c>
      <c r="K4" s="2">
        <v>72.260000000000005</v>
      </c>
      <c r="L4" s="2">
        <v>166.63</v>
      </c>
      <c r="M4" s="2">
        <v>0</v>
      </c>
      <c r="N4" s="2">
        <v>0</v>
      </c>
      <c r="O4" s="3">
        <v>17.7</v>
      </c>
      <c r="P4" s="3">
        <v>0.96</v>
      </c>
      <c r="Q4" s="2">
        <v>4.3899999999999997</v>
      </c>
      <c r="R4" s="2">
        <v>1.44</v>
      </c>
      <c r="S4" s="2">
        <v>4.54</v>
      </c>
      <c r="T4" s="2">
        <v>11.71</v>
      </c>
      <c r="U4" s="2">
        <v>84.94</v>
      </c>
      <c r="V4" s="2">
        <f>SUM(tbl_ProfitPerTruck[[#This Row],[Truck_Fuel_Cost]:[Overhead_Allocation]])+SUM(K3:N4)</f>
        <v>406.54999999999995</v>
      </c>
      <c r="W4" s="2">
        <f>tbl_ProfitPerTruck[[#This Row],[Final_Invoice_Amount]]-SUM(tbl_ProfitPerTruck[[#This Row],[Direct_Labor_COGS]:[Permit_Fees_COGS]])</f>
        <v>666.63</v>
      </c>
      <c r="X4" s="2">
        <f>tbl_ProfitPerTruck[[#This Row],[Final_Invoice_Amount]]-tbl_ProfitPerTruck[[#This Row],[TTL_COSTS]]</f>
        <v>498.97</v>
      </c>
    </row>
    <row r="5" spans="1:24" x14ac:dyDescent="0.35">
      <c r="A5" s="13">
        <v>45683</v>
      </c>
      <c r="B5" s="13" t="s">
        <v>21</v>
      </c>
      <c r="C5" s="1" t="s">
        <v>36</v>
      </c>
      <c r="D5" s="1" t="s">
        <v>28</v>
      </c>
      <c r="E5" s="1" t="s">
        <v>29</v>
      </c>
      <c r="F5" s="1" t="s">
        <v>34</v>
      </c>
      <c r="G5" s="1" t="s">
        <v>37</v>
      </c>
      <c r="H5" s="2">
        <v>699.84</v>
      </c>
      <c r="I5" s="3">
        <v>1.97</v>
      </c>
      <c r="J5" s="2">
        <v>42.59</v>
      </c>
      <c r="K5" s="2">
        <v>83.77</v>
      </c>
      <c r="L5" s="2">
        <v>85.36</v>
      </c>
      <c r="M5" s="2">
        <v>0</v>
      </c>
      <c r="N5" s="2">
        <v>0</v>
      </c>
      <c r="O5" s="3">
        <v>34.700000000000003</v>
      </c>
      <c r="P5" s="3">
        <v>1.62</v>
      </c>
      <c r="Q5" s="2">
        <v>6.36</v>
      </c>
      <c r="R5" s="2">
        <v>3.94</v>
      </c>
      <c r="S5" s="2">
        <v>5.28</v>
      </c>
      <c r="T5" s="2">
        <v>10.31</v>
      </c>
      <c r="U5" s="2">
        <v>55.08</v>
      </c>
      <c r="V5" s="2">
        <f>SUM(tbl_ProfitPerTruck[[#This Row],[Truck_Fuel_Cost]:[Overhead_Allocation]])+SUM(K4:N5)</f>
        <v>488.99</v>
      </c>
      <c r="W5" s="2">
        <f>tbl_ProfitPerTruck[[#This Row],[Final_Invoice_Amount]]-SUM(tbl_ProfitPerTruck[[#This Row],[Direct_Labor_COGS]:[Permit_Fees_COGS]])</f>
        <v>530.71</v>
      </c>
      <c r="X5" s="2">
        <f>tbl_ProfitPerTruck[[#This Row],[Final_Invoice_Amount]]-tbl_ProfitPerTruck[[#This Row],[TTL_COSTS]]</f>
        <v>210.85000000000002</v>
      </c>
    </row>
    <row r="6" spans="1:24" x14ac:dyDescent="0.35">
      <c r="A6" s="13">
        <v>45663</v>
      </c>
      <c r="B6" s="13" t="s">
        <v>21</v>
      </c>
      <c r="C6" s="1" t="s">
        <v>38</v>
      </c>
      <c r="D6" s="1" t="s">
        <v>39</v>
      </c>
      <c r="E6" s="1" t="s">
        <v>40</v>
      </c>
      <c r="F6" s="1" t="s">
        <v>34</v>
      </c>
      <c r="G6" s="1" t="s">
        <v>35</v>
      </c>
      <c r="H6" s="2">
        <v>930.75</v>
      </c>
      <c r="I6" s="3">
        <v>1.0900000000000001</v>
      </c>
      <c r="J6" s="2">
        <v>36.29</v>
      </c>
      <c r="K6" s="2">
        <v>39.380000000000003</v>
      </c>
      <c r="L6" s="2">
        <v>248.32</v>
      </c>
      <c r="M6" s="2">
        <v>0</v>
      </c>
      <c r="N6" s="2">
        <v>0</v>
      </c>
      <c r="O6" s="3">
        <v>8.6</v>
      </c>
      <c r="P6" s="3">
        <v>0.51</v>
      </c>
      <c r="Q6" s="2">
        <v>1.83</v>
      </c>
      <c r="R6" s="2">
        <v>0.77</v>
      </c>
      <c r="S6" s="2">
        <v>6.06</v>
      </c>
      <c r="T6" s="2">
        <v>11.81</v>
      </c>
      <c r="U6" s="2">
        <v>103.01</v>
      </c>
      <c r="V6" s="2">
        <f>SUM(tbl_ProfitPerTruck[[#This Row],[Truck_Fuel_Cost]:[Overhead_Allocation]])+SUM(K5:N6)</f>
        <v>580.30999999999995</v>
      </c>
      <c r="W6" s="2">
        <f>tbl_ProfitPerTruck[[#This Row],[Final_Invoice_Amount]]-SUM(tbl_ProfitPerTruck[[#This Row],[Direct_Labor_COGS]:[Permit_Fees_COGS]])</f>
        <v>643.04999999999995</v>
      </c>
      <c r="X6" s="2">
        <f>tbl_ProfitPerTruck[[#This Row],[Final_Invoice_Amount]]-tbl_ProfitPerTruck[[#This Row],[TTL_COSTS]]</f>
        <v>350.44000000000005</v>
      </c>
    </row>
    <row r="7" spans="1:24" x14ac:dyDescent="0.35">
      <c r="A7" s="13">
        <v>45670</v>
      </c>
      <c r="B7" s="13" t="s">
        <v>21</v>
      </c>
      <c r="C7" s="1" t="s">
        <v>41</v>
      </c>
      <c r="D7" s="1" t="s">
        <v>42</v>
      </c>
      <c r="E7" s="1" t="s">
        <v>24</v>
      </c>
      <c r="F7" s="1" t="s">
        <v>25</v>
      </c>
      <c r="G7" s="1" t="s">
        <v>43</v>
      </c>
      <c r="H7" s="2">
        <v>10892.66</v>
      </c>
      <c r="I7" s="3">
        <v>9.15</v>
      </c>
      <c r="J7" s="2">
        <v>39.61</v>
      </c>
      <c r="K7" s="2">
        <v>362.65</v>
      </c>
      <c r="L7" s="2">
        <v>3759.31</v>
      </c>
      <c r="M7" s="2">
        <v>0</v>
      </c>
      <c r="N7" s="2">
        <v>0</v>
      </c>
      <c r="O7" s="3">
        <v>10.1</v>
      </c>
      <c r="P7" s="3">
        <v>0.4</v>
      </c>
      <c r="Q7" s="2">
        <v>2.62</v>
      </c>
      <c r="R7" s="2">
        <v>0.56000000000000005</v>
      </c>
      <c r="S7" s="2">
        <v>7.46</v>
      </c>
      <c r="T7" s="2">
        <v>10.86</v>
      </c>
      <c r="U7" s="2">
        <v>783.43</v>
      </c>
      <c r="V7" s="2">
        <f>SUM(tbl_ProfitPerTruck[[#This Row],[Truck_Fuel_Cost]:[Overhead_Allocation]])+SUM(K6:N7)</f>
        <v>5214.59</v>
      </c>
      <c r="W7" s="2">
        <f>tbl_ProfitPerTruck[[#This Row],[Final_Invoice_Amount]]-SUM(tbl_ProfitPerTruck[[#This Row],[Direct_Labor_COGS]:[Permit_Fees_COGS]])</f>
        <v>6770.7</v>
      </c>
      <c r="X7" s="2">
        <f>tbl_ProfitPerTruck[[#This Row],[Final_Invoice_Amount]]-tbl_ProfitPerTruck[[#This Row],[TTL_COSTS]]</f>
        <v>5678.07</v>
      </c>
    </row>
    <row r="8" spans="1:24" x14ac:dyDescent="0.35">
      <c r="A8" s="13">
        <v>45681</v>
      </c>
      <c r="B8" s="13" t="s">
        <v>21</v>
      </c>
      <c r="C8" s="1" t="s">
        <v>44</v>
      </c>
      <c r="D8" s="1" t="s">
        <v>45</v>
      </c>
      <c r="E8" s="1" t="s">
        <v>29</v>
      </c>
      <c r="F8" s="1" t="s">
        <v>34</v>
      </c>
      <c r="G8" s="1" t="s">
        <v>31</v>
      </c>
      <c r="H8" s="2">
        <v>1082.6500000000001</v>
      </c>
      <c r="I8" s="3">
        <v>2.74</v>
      </c>
      <c r="J8" s="2">
        <v>47.79</v>
      </c>
      <c r="K8" s="2">
        <v>131.06</v>
      </c>
      <c r="L8" s="2">
        <v>235.14</v>
      </c>
      <c r="M8" s="2">
        <v>0</v>
      </c>
      <c r="N8" s="2">
        <v>0</v>
      </c>
      <c r="O8" s="3">
        <v>19.600000000000001</v>
      </c>
      <c r="P8" s="3">
        <v>1.06</v>
      </c>
      <c r="Q8" s="2">
        <v>5.18</v>
      </c>
      <c r="R8" s="2">
        <v>1.59</v>
      </c>
      <c r="S8" s="2">
        <v>4.79</v>
      </c>
      <c r="T8" s="2">
        <v>8.85</v>
      </c>
      <c r="U8" s="2">
        <v>108.41</v>
      </c>
      <c r="V8" s="2">
        <f>SUM(tbl_ProfitPerTruck[[#This Row],[Truck_Fuel_Cost]:[Overhead_Allocation]])+SUM(K7:N8)</f>
        <v>4616.9800000000005</v>
      </c>
      <c r="W8" s="2">
        <f>tbl_ProfitPerTruck[[#This Row],[Final_Invoice_Amount]]-SUM(tbl_ProfitPerTruck[[#This Row],[Direct_Labor_COGS]:[Permit_Fees_COGS]])</f>
        <v>716.45</v>
      </c>
      <c r="X8" s="2">
        <f>tbl_ProfitPerTruck[[#This Row],[Final_Invoice_Amount]]-tbl_ProfitPerTruck[[#This Row],[TTL_COSTS]]</f>
        <v>-3534.3300000000004</v>
      </c>
    </row>
    <row r="9" spans="1:24" x14ac:dyDescent="0.35">
      <c r="A9" s="13">
        <v>45662</v>
      </c>
      <c r="B9" s="13" t="s">
        <v>21</v>
      </c>
      <c r="C9" s="1" t="s">
        <v>46</v>
      </c>
      <c r="D9" s="1" t="s">
        <v>47</v>
      </c>
      <c r="E9" s="1" t="s">
        <v>29</v>
      </c>
      <c r="F9" s="1" t="s">
        <v>34</v>
      </c>
      <c r="G9" s="1" t="s">
        <v>26</v>
      </c>
      <c r="H9" s="2">
        <v>1053.1300000000001</v>
      </c>
      <c r="I9" s="3">
        <v>3.28</v>
      </c>
      <c r="J9" s="2">
        <v>44.71</v>
      </c>
      <c r="K9" s="2">
        <v>146.88</v>
      </c>
      <c r="L9" s="2">
        <v>127.98</v>
      </c>
      <c r="M9" s="2">
        <v>0</v>
      </c>
      <c r="N9" s="2">
        <v>0</v>
      </c>
      <c r="O9" s="3">
        <v>27</v>
      </c>
      <c r="P9" s="3">
        <v>1.34</v>
      </c>
      <c r="Q9" s="2">
        <v>6.92</v>
      </c>
      <c r="R9" s="2">
        <v>2.41</v>
      </c>
      <c r="S9" s="2">
        <v>6.81</v>
      </c>
      <c r="T9" s="2">
        <v>9.4700000000000006</v>
      </c>
      <c r="U9" s="2">
        <v>96.22</v>
      </c>
      <c r="V9" s="2">
        <f>SUM(tbl_ProfitPerTruck[[#This Row],[Truck_Fuel_Cost]:[Overhead_Allocation]])+SUM(K8:N9)</f>
        <v>762.89</v>
      </c>
      <c r="W9" s="2">
        <f>tbl_ProfitPerTruck[[#This Row],[Final_Invoice_Amount]]-SUM(tbl_ProfitPerTruck[[#This Row],[Direct_Labor_COGS]:[Permit_Fees_COGS]])</f>
        <v>778.2700000000001</v>
      </c>
      <c r="X9" s="2">
        <f>tbl_ProfitPerTruck[[#This Row],[Final_Invoice_Amount]]-tbl_ProfitPerTruck[[#This Row],[TTL_COSTS]]</f>
        <v>290.24000000000012</v>
      </c>
    </row>
    <row r="10" spans="1:24" x14ac:dyDescent="0.35">
      <c r="A10" s="13">
        <v>45672</v>
      </c>
      <c r="B10" s="13" t="s">
        <v>21</v>
      </c>
      <c r="C10" s="1" t="s">
        <v>48</v>
      </c>
      <c r="D10" s="1" t="s">
        <v>49</v>
      </c>
      <c r="E10" s="1" t="s">
        <v>29</v>
      </c>
      <c r="F10" s="1" t="s">
        <v>34</v>
      </c>
      <c r="G10" s="1" t="s">
        <v>31</v>
      </c>
      <c r="H10" s="2">
        <v>812.37</v>
      </c>
      <c r="I10" s="3">
        <v>1.43</v>
      </c>
      <c r="J10" s="2">
        <v>45.6</v>
      </c>
      <c r="K10" s="2">
        <v>65.099999999999994</v>
      </c>
      <c r="L10" s="2">
        <v>150.75</v>
      </c>
      <c r="M10" s="2">
        <v>0</v>
      </c>
      <c r="N10" s="2">
        <v>0</v>
      </c>
      <c r="O10" s="3">
        <v>17</v>
      </c>
      <c r="P10" s="3">
        <v>0.84</v>
      </c>
      <c r="Q10" s="2">
        <v>4.24</v>
      </c>
      <c r="R10" s="2">
        <v>1.01</v>
      </c>
      <c r="S10" s="2">
        <v>6.31</v>
      </c>
      <c r="T10" s="2">
        <v>9.6999999999999993</v>
      </c>
      <c r="U10" s="2">
        <v>58.64</v>
      </c>
      <c r="V10" s="2">
        <f>SUM(tbl_ProfitPerTruck[[#This Row],[Truck_Fuel_Cost]:[Overhead_Allocation]])+SUM(K9:N10)</f>
        <v>570.61</v>
      </c>
      <c r="W10" s="2">
        <f>tbl_ProfitPerTruck[[#This Row],[Final_Invoice_Amount]]-SUM(tbl_ProfitPerTruck[[#This Row],[Direct_Labor_COGS]:[Permit_Fees_COGS]])</f>
        <v>596.52</v>
      </c>
      <c r="X10" s="2">
        <f>tbl_ProfitPerTruck[[#This Row],[Final_Invoice_Amount]]-tbl_ProfitPerTruck[[#This Row],[TTL_COSTS]]</f>
        <v>241.76</v>
      </c>
    </row>
    <row r="11" spans="1:24" x14ac:dyDescent="0.35">
      <c r="A11" s="13">
        <v>45670</v>
      </c>
      <c r="B11" s="13" t="s">
        <v>21</v>
      </c>
      <c r="C11" s="1" t="s">
        <v>50</v>
      </c>
      <c r="D11" s="1" t="s">
        <v>51</v>
      </c>
      <c r="E11" s="1" t="s">
        <v>29</v>
      </c>
      <c r="F11" s="1" t="s">
        <v>34</v>
      </c>
      <c r="G11" s="1" t="s">
        <v>52</v>
      </c>
      <c r="H11" s="2">
        <v>796.96</v>
      </c>
      <c r="I11" s="3">
        <v>1.86</v>
      </c>
      <c r="J11" s="2">
        <v>47.01</v>
      </c>
      <c r="K11" s="2">
        <v>87.36</v>
      </c>
      <c r="L11" s="2">
        <v>204.71</v>
      </c>
      <c r="M11" s="2">
        <v>0</v>
      </c>
      <c r="N11" s="2">
        <v>0</v>
      </c>
      <c r="O11" s="3">
        <v>28.4</v>
      </c>
      <c r="P11" s="3">
        <v>1.43</v>
      </c>
      <c r="Q11" s="2">
        <v>5.65</v>
      </c>
      <c r="R11" s="2">
        <v>3.2</v>
      </c>
      <c r="S11" s="2">
        <v>6.12</v>
      </c>
      <c r="T11" s="2">
        <v>11.04</v>
      </c>
      <c r="U11" s="2">
        <v>90.67</v>
      </c>
      <c r="V11" s="2">
        <f>SUM(tbl_ProfitPerTruck[[#This Row],[Truck_Fuel_Cost]:[Overhead_Allocation]])+SUM(K10:N11)</f>
        <v>624.59999999999991</v>
      </c>
      <c r="W11" s="2">
        <f>tbl_ProfitPerTruck[[#This Row],[Final_Invoice_Amount]]-SUM(tbl_ProfitPerTruck[[#This Row],[Direct_Labor_COGS]:[Permit_Fees_COGS]])</f>
        <v>504.89000000000004</v>
      </c>
      <c r="X11" s="2">
        <f>tbl_ProfitPerTruck[[#This Row],[Final_Invoice_Amount]]-tbl_ProfitPerTruck[[#This Row],[TTL_COSTS]]</f>
        <v>172.36000000000013</v>
      </c>
    </row>
    <row r="12" spans="1:24" x14ac:dyDescent="0.35">
      <c r="A12" s="13">
        <v>45664</v>
      </c>
      <c r="B12" s="13" t="s">
        <v>21</v>
      </c>
      <c r="C12" s="1" t="s">
        <v>53</v>
      </c>
      <c r="D12" s="1" t="s">
        <v>39</v>
      </c>
      <c r="E12" s="1" t="s">
        <v>40</v>
      </c>
      <c r="F12" s="1" t="s">
        <v>30</v>
      </c>
      <c r="G12" s="1" t="s">
        <v>52</v>
      </c>
      <c r="H12" s="2">
        <v>294.51</v>
      </c>
      <c r="I12" s="3">
        <v>1.38</v>
      </c>
      <c r="J12" s="2">
        <v>39.6</v>
      </c>
      <c r="K12" s="2">
        <v>54.82</v>
      </c>
      <c r="L12" s="2">
        <v>12.23</v>
      </c>
      <c r="M12" s="2">
        <v>0</v>
      </c>
      <c r="N12" s="2">
        <v>0</v>
      </c>
      <c r="O12" s="3">
        <v>8.8000000000000007</v>
      </c>
      <c r="P12" s="3">
        <v>0.46</v>
      </c>
      <c r="Q12" s="2">
        <v>2.02</v>
      </c>
      <c r="R12" s="2">
        <v>0.87</v>
      </c>
      <c r="S12" s="2">
        <v>5.31</v>
      </c>
      <c r="T12" s="2">
        <v>8.2200000000000006</v>
      </c>
      <c r="U12" s="2">
        <v>25</v>
      </c>
      <c r="V12" s="2">
        <f>SUM(tbl_ProfitPerTruck[[#This Row],[Truck_Fuel_Cost]:[Overhead_Allocation]])+SUM(K11:N12)</f>
        <v>400.54</v>
      </c>
      <c r="W12" s="2">
        <f>tbl_ProfitPerTruck[[#This Row],[Final_Invoice_Amount]]-SUM(tbl_ProfitPerTruck[[#This Row],[Direct_Labor_COGS]:[Permit_Fees_COGS]])</f>
        <v>227.45999999999998</v>
      </c>
      <c r="X12" s="2">
        <f>tbl_ProfitPerTruck[[#This Row],[Final_Invoice_Amount]]-tbl_ProfitPerTruck[[#This Row],[TTL_COSTS]]</f>
        <v>-106.03000000000003</v>
      </c>
    </row>
    <row r="13" spans="1:24" x14ac:dyDescent="0.35">
      <c r="A13" s="13">
        <v>45681</v>
      </c>
      <c r="B13" s="13" t="s">
        <v>21</v>
      </c>
      <c r="C13" s="1" t="s">
        <v>54</v>
      </c>
      <c r="D13" s="1" t="s">
        <v>23</v>
      </c>
      <c r="E13" s="1" t="s">
        <v>24</v>
      </c>
      <c r="F13" s="1" t="s">
        <v>25</v>
      </c>
      <c r="G13" s="1" t="s">
        <v>37</v>
      </c>
      <c r="H13" s="2">
        <v>7802.5</v>
      </c>
      <c r="I13" s="3">
        <v>14.01</v>
      </c>
      <c r="J13" s="2">
        <v>44.93</v>
      </c>
      <c r="K13" s="2">
        <v>629.41</v>
      </c>
      <c r="L13" s="2">
        <v>2466.41</v>
      </c>
      <c r="M13" s="2">
        <v>0</v>
      </c>
      <c r="N13" s="2">
        <v>153.33000000000001</v>
      </c>
      <c r="O13" s="3">
        <v>2.9</v>
      </c>
      <c r="P13" s="3">
        <v>0.15</v>
      </c>
      <c r="Q13" s="2">
        <v>0.71</v>
      </c>
      <c r="R13" s="2">
        <v>0.25</v>
      </c>
      <c r="S13" s="2">
        <v>4.6500000000000004</v>
      </c>
      <c r="T13" s="2">
        <v>8.39</v>
      </c>
      <c r="U13" s="2">
        <v>893.35</v>
      </c>
      <c r="V13" s="2">
        <f>SUM(tbl_ProfitPerTruck[[#This Row],[Truck_Fuel_Cost]:[Overhead_Allocation]])+SUM(K12:N13)</f>
        <v>4223.55</v>
      </c>
      <c r="W13" s="2">
        <f>tbl_ProfitPerTruck[[#This Row],[Final_Invoice_Amount]]-SUM(tbl_ProfitPerTruck[[#This Row],[Direct_Labor_COGS]:[Permit_Fees_COGS]])</f>
        <v>4553.3500000000004</v>
      </c>
      <c r="X13" s="2">
        <f>tbl_ProfitPerTruck[[#This Row],[Final_Invoice_Amount]]-tbl_ProfitPerTruck[[#This Row],[TTL_COSTS]]</f>
        <v>3578.95</v>
      </c>
    </row>
    <row r="14" spans="1:24" x14ac:dyDescent="0.35">
      <c r="A14" s="13">
        <v>45676</v>
      </c>
      <c r="B14" s="13" t="s">
        <v>21</v>
      </c>
      <c r="C14" s="1" t="s">
        <v>55</v>
      </c>
      <c r="D14" s="1" t="s">
        <v>28</v>
      </c>
      <c r="E14" s="1" t="s">
        <v>29</v>
      </c>
      <c r="F14" s="1" t="s">
        <v>34</v>
      </c>
      <c r="G14" s="1" t="s">
        <v>31</v>
      </c>
      <c r="H14" s="2">
        <v>934.51</v>
      </c>
      <c r="I14" s="3">
        <v>3.78</v>
      </c>
      <c r="J14" s="2">
        <v>52.86</v>
      </c>
      <c r="K14" s="2">
        <v>199.79</v>
      </c>
      <c r="L14" s="2">
        <v>193.15</v>
      </c>
      <c r="M14" s="2">
        <v>0</v>
      </c>
      <c r="N14" s="2">
        <v>0</v>
      </c>
      <c r="O14" s="3">
        <v>2</v>
      </c>
      <c r="P14" s="3">
        <v>0.15</v>
      </c>
      <c r="Q14" s="2">
        <v>0.43</v>
      </c>
      <c r="R14" s="2">
        <v>0.13</v>
      </c>
      <c r="S14" s="2">
        <v>6.91</v>
      </c>
      <c r="T14" s="2">
        <v>9.35</v>
      </c>
      <c r="U14" s="2">
        <v>111.21</v>
      </c>
      <c r="V14" s="2">
        <f>SUM(tbl_ProfitPerTruck[[#This Row],[Truck_Fuel_Cost]:[Overhead_Allocation]])+SUM(K13:N14)</f>
        <v>3770.12</v>
      </c>
      <c r="W14" s="2">
        <f>tbl_ProfitPerTruck[[#This Row],[Final_Invoice_Amount]]-SUM(tbl_ProfitPerTruck[[#This Row],[Direct_Labor_COGS]:[Permit_Fees_COGS]])</f>
        <v>541.56999999999994</v>
      </c>
      <c r="X14" s="2">
        <f>tbl_ProfitPerTruck[[#This Row],[Final_Invoice_Amount]]-tbl_ProfitPerTruck[[#This Row],[TTL_COSTS]]</f>
        <v>-2835.6099999999997</v>
      </c>
    </row>
    <row r="15" spans="1:24" x14ac:dyDescent="0.35">
      <c r="A15" s="13">
        <v>45679</v>
      </c>
      <c r="B15" s="13" t="s">
        <v>21</v>
      </c>
      <c r="C15" s="1" t="s">
        <v>56</v>
      </c>
      <c r="D15" s="1" t="s">
        <v>57</v>
      </c>
      <c r="E15" s="1" t="s">
        <v>24</v>
      </c>
      <c r="F15" s="1" t="s">
        <v>25</v>
      </c>
      <c r="G15" s="1" t="s">
        <v>26</v>
      </c>
      <c r="H15" s="2">
        <v>7914.85</v>
      </c>
      <c r="I15" s="3">
        <v>10.69</v>
      </c>
      <c r="J15" s="2">
        <v>43.03</v>
      </c>
      <c r="K15" s="2">
        <v>460.05</v>
      </c>
      <c r="L15" s="2">
        <v>2393.31</v>
      </c>
      <c r="M15" s="2">
        <v>0</v>
      </c>
      <c r="N15" s="2">
        <v>86.21</v>
      </c>
      <c r="O15" s="3">
        <v>26.3</v>
      </c>
      <c r="P15" s="3">
        <v>1.27</v>
      </c>
      <c r="Q15" s="2">
        <v>6.52</v>
      </c>
      <c r="R15" s="2">
        <v>1.35</v>
      </c>
      <c r="S15" s="2">
        <v>6.04</v>
      </c>
      <c r="T15" s="2">
        <v>8.1300000000000008</v>
      </c>
      <c r="U15" s="2">
        <v>781.28</v>
      </c>
      <c r="V15" s="2">
        <f>SUM(tbl_ProfitPerTruck[[#This Row],[Truck_Fuel_Cost]:[Overhead_Allocation]])+SUM(K14:N15)</f>
        <v>4135.83</v>
      </c>
      <c r="W15" s="2">
        <f>tbl_ProfitPerTruck[[#This Row],[Final_Invoice_Amount]]-SUM(tbl_ProfitPerTruck[[#This Row],[Direct_Labor_COGS]:[Permit_Fees_COGS]])</f>
        <v>4975.2800000000007</v>
      </c>
      <c r="X15" s="2">
        <f>tbl_ProfitPerTruck[[#This Row],[Final_Invoice_Amount]]-tbl_ProfitPerTruck[[#This Row],[TTL_COSTS]]</f>
        <v>3779.0200000000004</v>
      </c>
    </row>
    <row r="16" spans="1:24" x14ac:dyDescent="0.35">
      <c r="A16" s="13">
        <v>45677</v>
      </c>
      <c r="B16" s="13" t="s">
        <v>21</v>
      </c>
      <c r="C16" s="1" t="s">
        <v>58</v>
      </c>
      <c r="D16" s="1" t="s">
        <v>57</v>
      </c>
      <c r="E16" s="1" t="s">
        <v>24</v>
      </c>
      <c r="F16" s="1" t="s">
        <v>25</v>
      </c>
      <c r="G16" s="1" t="s">
        <v>31</v>
      </c>
      <c r="H16" s="2">
        <v>9241.77</v>
      </c>
      <c r="I16" s="3">
        <v>12.04</v>
      </c>
      <c r="J16" s="2">
        <v>50</v>
      </c>
      <c r="K16" s="2">
        <v>602.07000000000005</v>
      </c>
      <c r="L16" s="2">
        <v>3337.04</v>
      </c>
      <c r="M16" s="2">
        <v>0</v>
      </c>
      <c r="N16" s="2">
        <v>0</v>
      </c>
      <c r="O16" s="3">
        <v>18.600000000000001</v>
      </c>
      <c r="P16" s="3">
        <v>0.97</v>
      </c>
      <c r="Q16" s="2">
        <v>3.74</v>
      </c>
      <c r="R16" s="2">
        <v>1.63</v>
      </c>
      <c r="S16" s="2">
        <v>6.59</v>
      </c>
      <c r="T16" s="2">
        <v>8.14</v>
      </c>
      <c r="U16" s="2">
        <v>651.52</v>
      </c>
      <c r="V16" s="2">
        <f>SUM(tbl_ProfitPerTruck[[#This Row],[Truck_Fuel_Cost]:[Overhead_Allocation]])+SUM(K15:N16)</f>
        <v>7550.3</v>
      </c>
      <c r="W16" s="2">
        <f>tbl_ProfitPerTruck[[#This Row],[Final_Invoice_Amount]]-SUM(tbl_ProfitPerTruck[[#This Row],[Direct_Labor_COGS]:[Permit_Fees_COGS]])</f>
        <v>5302.66</v>
      </c>
      <c r="X16" s="2">
        <f>tbl_ProfitPerTruck[[#This Row],[Final_Invoice_Amount]]-tbl_ProfitPerTruck[[#This Row],[TTL_COSTS]]</f>
        <v>1691.4700000000003</v>
      </c>
    </row>
    <row r="17" spans="1:24" x14ac:dyDescent="0.35">
      <c r="A17" s="13">
        <v>45673</v>
      </c>
      <c r="B17" s="13" t="s">
        <v>21</v>
      </c>
      <c r="C17" s="1" t="s">
        <v>59</v>
      </c>
      <c r="D17" s="1" t="s">
        <v>49</v>
      </c>
      <c r="E17" s="1" t="s">
        <v>29</v>
      </c>
      <c r="F17" s="1" t="s">
        <v>30</v>
      </c>
      <c r="G17" s="1" t="s">
        <v>35</v>
      </c>
      <c r="H17" s="2">
        <v>391.83</v>
      </c>
      <c r="I17" s="3">
        <v>2.2200000000000002</v>
      </c>
      <c r="J17" s="2">
        <v>43.7</v>
      </c>
      <c r="K17" s="2">
        <v>96.83</v>
      </c>
      <c r="L17" s="2">
        <v>36.36</v>
      </c>
      <c r="M17" s="2">
        <v>0</v>
      </c>
      <c r="N17" s="2">
        <v>0</v>
      </c>
      <c r="O17" s="3">
        <v>16.100000000000001</v>
      </c>
      <c r="P17" s="3">
        <v>0.9</v>
      </c>
      <c r="Q17" s="2">
        <v>3.93</v>
      </c>
      <c r="R17" s="2">
        <v>1.19</v>
      </c>
      <c r="S17" s="2">
        <v>5.55</v>
      </c>
      <c r="T17" s="2">
        <v>10.63</v>
      </c>
      <c r="U17" s="2">
        <v>44.6</v>
      </c>
      <c r="V17" s="2">
        <f>SUM(tbl_ProfitPerTruck[[#This Row],[Truck_Fuel_Cost]:[Overhead_Allocation]])+SUM(K16:N17)</f>
        <v>4138.2</v>
      </c>
      <c r="W17" s="2">
        <f>tbl_ProfitPerTruck[[#This Row],[Final_Invoice_Amount]]-SUM(tbl_ProfitPerTruck[[#This Row],[Direct_Labor_COGS]:[Permit_Fees_COGS]])</f>
        <v>258.64</v>
      </c>
      <c r="X17" s="2">
        <f>tbl_ProfitPerTruck[[#This Row],[Final_Invoice_Amount]]-tbl_ProfitPerTruck[[#This Row],[TTL_COSTS]]</f>
        <v>-3746.37</v>
      </c>
    </row>
    <row r="18" spans="1:24" x14ac:dyDescent="0.35">
      <c r="A18" s="13">
        <v>45681</v>
      </c>
      <c r="B18" s="13" t="s">
        <v>21</v>
      </c>
      <c r="C18" s="1" t="s">
        <v>60</v>
      </c>
      <c r="D18" s="1" t="s">
        <v>45</v>
      </c>
      <c r="E18" s="1" t="s">
        <v>29</v>
      </c>
      <c r="F18" s="1" t="s">
        <v>34</v>
      </c>
      <c r="G18" s="1" t="s">
        <v>35</v>
      </c>
      <c r="H18" s="2">
        <v>1080.17</v>
      </c>
      <c r="I18" s="3">
        <v>2.02</v>
      </c>
      <c r="J18" s="2">
        <v>47.61</v>
      </c>
      <c r="K18" s="2">
        <v>96.11</v>
      </c>
      <c r="L18" s="2">
        <v>220.92</v>
      </c>
      <c r="M18" s="2">
        <v>0</v>
      </c>
      <c r="N18" s="2">
        <v>0</v>
      </c>
      <c r="O18" s="3">
        <v>27.9</v>
      </c>
      <c r="P18" s="3">
        <v>1.28</v>
      </c>
      <c r="Q18" s="2">
        <v>7.65</v>
      </c>
      <c r="R18" s="2">
        <v>3.3</v>
      </c>
      <c r="S18" s="2">
        <v>5.35</v>
      </c>
      <c r="T18" s="2">
        <v>8.5299999999999994</v>
      </c>
      <c r="U18" s="2">
        <v>96.28</v>
      </c>
      <c r="V18" s="2">
        <f>SUM(tbl_ProfitPerTruck[[#This Row],[Truck_Fuel_Cost]:[Overhead_Allocation]])+SUM(K17:N18)</f>
        <v>571.33000000000004</v>
      </c>
      <c r="W18" s="2">
        <f>tbl_ProfitPerTruck[[#This Row],[Final_Invoice_Amount]]-SUM(tbl_ProfitPerTruck[[#This Row],[Direct_Labor_COGS]:[Permit_Fees_COGS]])</f>
        <v>763.1400000000001</v>
      </c>
      <c r="X18" s="2">
        <f>tbl_ProfitPerTruck[[#This Row],[Final_Invoice_Amount]]-tbl_ProfitPerTruck[[#This Row],[TTL_COSTS]]</f>
        <v>508.84000000000003</v>
      </c>
    </row>
    <row r="19" spans="1:24" x14ac:dyDescent="0.35">
      <c r="A19" s="13">
        <v>45660</v>
      </c>
      <c r="B19" s="13" t="s">
        <v>21</v>
      </c>
      <c r="C19" s="1" t="s">
        <v>61</v>
      </c>
      <c r="D19" s="1" t="s">
        <v>42</v>
      </c>
      <c r="E19" s="1" t="s">
        <v>24</v>
      </c>
      <c r="F19" s="1" t="s">
        <v>25</v>
      </c>
      <c r="G19" s="1" t="s">
        <v>52</v>
      </c>
      <c r="H19" s="2">
        <v>7355.65</v>
      </c>
      <c r="I19" s="3">
        <v>12.14</v>
      </c>
      <c r="J19" s="2">
        <v>41.1</v>
      </c>
      <c r="K19" s="2">
        <v>499.03</v>
      </c>
      <c r="L19" s="2">
        <v>2346.81</v>
      </c>
      <c r="M19" s="2">
        <v>0</v>
      </c>
      <c r="N19" s="2">
        <v>0</v>
      </c>
      <c r="O19" s="3">
        <v>25.1</v>
      </c>
      <c r="P19" s="3">
        <v>1.26</v>
      </c>
      <c r="Q19" s="2">
        <v>6.14</v>
      </c>
      <c r="R19" s="2">
        <v>2.75</v>
      </c>
      <c r="S19" s="2">
        <v>6.47</v>
      </c>
      <c r="T19" s="2">
        <v>9.84</v>
      </c>
      <c r="U19" s="2">
        <v>482.68</v>
      </c>
      <c r="V19" s="2">
        <f>SUM(tbl_ProfitPerTruck[[#This Row],[Truck_Fuel_Cost]:[Overhead_Allocation]])+SUM(K18:N19)</f>
        <v>3670.75</v>
      </c>
      <c r="W19" s="2">
        <f>tbl_ProfitPerTruck[[#This Row],[Final_Invoice_Amount]]-SUM(tbl_ProfitPerTruck[[#This Row],[Direct_Labor_COGS]:[Permit_Fees_COGS]])</f>
        <v>4509.8099999999995</v>
      </c>
      <c r="X19" s="2">
        <f>tbl_ProfitPerTruck[[#This Row],[Final_Invoice_Amount]]-tbl_ProfitPerTruck[[#This Row],[TTL_COSTS]]</f>
        <v>3684.8999999999996</v>
      </c>
    </row>
    <row r="20" spans="1:24" x14ac:dyDescent="0.35">
      <c r="A20" s="13">
        <v>45676</v>
      </c>
      <c r="B20" s="13" t="s">
        <v>21</v>
      </c>
      <c r="C20" s="1" t="s">
        <v>62</v>
      </c>
      <c r="D20" s="1" t="s">
        <v>45</v>
      </c>
      <c r="E20" s="1" t="s">
        <v>29</v>
      </c>
      <c r="F20" s="1" t="s">
        <v>30</v>
      </c>
      <c r="G20" s="1" t="s">
        <v>37</v>
      </c>
      <c r="H20" s="2">
        <v>230.89</v>
      </c>
      <c r="I20" s="3">
        <v>1.49</v>
      </c>
      <c r="J20" s="2">
        <v>46.26</v>
      </c>
      <c r="K20" s="2">
        <v>68.849999999999994</v>
      </c>
      <c r="L20" s="2">
        <v>14.79</v>
      </c>
      <c r="M20" s="2">
        <v>0</v>
      </c>
      <c r="N20" s="2">
        <v>0</v>
      </c>
      <c r="O20" s="3">
        <v>18.5</v>
      </c>
      <c r="P20" s="3">
        <v>1.01</v>
      </c>
      <c r="Q20" s="2">
        <v>4.1399999999999997</v>
      </c>
      <c r="R20" s="2">
        <v>1.38</v>
      </c>
      <c r="S20" s="2">
        <v>6.44</v>
      </c>
      <c r="T20" s="2">
        <v>10.34</v>
      </c>
      <c r="U20" s="2">
        <v>25.82</v>
      </c>
      <c r="V20" s="2">
        <f>SUM(tbl_ProfitPerTruck[[#This Row],[Truck_Fuel_Cost]:[Overhead_Allocation]])+SUM(K19:N20)</f>
        <v>2977.6</v>
      </c>
      <c r="W20" s="2">
        <f>tbl_ProfitPerTruck[[#This Row],[Final_Invoice_Amount]]-SUM(tbl_ProfitPerTruck[[#This Row],[Direct_Labor_COGS]:[Permit_Fees_COGS]])</f>
        <v>147.25</v>
      </c>
      <c r="X20" s="2">
        <f>tbl_ProfitPerTruck[[#This Row],[Final_Invoice_Amount]]-tbl_ProfitPerTruck[[#This Row],[TTL_COSTS]]</f>
        <v>-2746.71</v>
      </c>
    </row>
    <row r="21" spans="1:24" x14ac:dyDescent="0.35">
      <c r="A21" s="13">
        <v>45685</v>
      </c>
      <c r="B21" s="13" t="s">
        <v>21</v>
      </c>
      <c r="C21" s="1" t="s">
        <v>63</v>
      </c>
      <c r="D21" s="1" t="s">
        <v>57</v>
      </c>
      <c r="E21" s="1" t="s">
        <v>24</v>
      </c>
      <c r="F21" s="1" t="s">
        <v>25</v>
      </c>
      <c r="G21" s="1" t="s">
        <v>35</v>
      </c>
      <c r="H21" s="2">
        <v>7766.57</v>
      </c>
      <c r="I21" s="3">
        <v>12.94</v>
      </c>
      <c r="J21" s="2">
        <v>45.17</v>
      </c>
      <c r="K21" s="2">
        <v>584.61</v>
      </c>
      <c r="L21" s="2">
        <v>2339.71</v>
      </c>
      <c r="M21" s="2">
        <v>0</v>
      </c>
      <c r="N21" s="2">
        <v>0</v>
      </c>
      <c r="O21" s="3">
        <v>16.8</v>
      </c>
      <c r="P21" s="3">
        <v>0.94</v>
      </c>
      <c r="Q21" s="2">
        <v>4.62</v>
      </c>
      <c r="R21" s="2">
        <v>1.91</v>
      </c>
      <c r="S21" s="2">
        <v>5.61</v>
      </c>
      <c r="T21" s="2">
        <v>7.08</v>
      </c>
      <c r="U21" s="2">
        <v>898.59</v>
      </c>
      <c r="V21" s="2">
        <f>SUM(tbl_ProfitPerTruck[[#This Row],[Truck_Fuel_Cost]:[Overhead_Allocation]])+SUM(K20:N21)</f>
        <v>3925.77</v>
      </c>
      <c r="W21" s="2">
        <f>tbl_ProfitPerTruck[[#This Row],[Final_Invoice_Amount]]-SUM(tbl_ProfitPerTruck[[#This Row],[Direct_Labor_COGS]:[Permit_Fees_COGS]])</f>
        <v>4842.25</v>
      </c>
      <c r="X21" s="2">
        <f>tbl_ProfitPerTruck[[#This Row],[Final_Invoice_Amount]]-tbl_ProfitPerTruck[[#This Row],[TTL_COSTS]]</f>
        <v>3840.7999999999997</v>
      </c>
    </row>
    <row r="22" spans="1:24" x14ac:dyDescent="0.35">
      <c r="A22" s="13">
        <v>45674</v>
      </c>
      <c r="B22" s="13" t="s">
        <v>21</v>
      </c>
      <c r="C22" s="1" t="s">
        <v>64</v>
      </c>
      <c r="D22" s="1" t="s">
        <v>23</v>
      </c>
      <c r="E22" s="1" t="s">
        <v>24</v>
      </c>
      <c r="F22" s="1" t="s">
        <v>34</v>
      </c>
      <c r="G22" s="1" t="s">
        <v>35</v>
      </c>
      <c r="H22" s="2">
        <v>1379.72</v>
      </c>
      <c r="I22" s="3">
        <v>3.44</v>
      </c>
      <c r="J22" s="2">
        <v>41.2</v>
      </c>
      <c r="K22" s="2">
        <v>141.62</v>
      </c>
      <c r="L22" s="2">
        <v>204.65</v>
      </c>
      <c r="M22" s="2">
        <v>0</v>
      </c>
      <c r="N22" s="2">
        <v>0</v>
      </c>
      <c r="O22" s="3">
        <v>12.6</v>
      </c>
      <c r="P22" s="3">
        <v>0.62</v>
      </c>
      <c r="Q22" s="2">
        <v>2.74</v>
      </c>
      <c r="R22" s="2">
        <v>0.98</v>
      </c>
      <c r="S22" s="2">
        <v>7.03</v>
      </c>
      <c r="T22" s="2">
        <v>11.65</v>
      </c>
      <c r="U22" s="2">
        <v>88.61</v>
      </c>
      <c r="V22" s="2">
        <f>SUM(tbl_ProfitPerTruck[[#This Row],[Truck_Fuel_Cost]:[Overhead_Allocation]])+SUM(K21:N22)</f>
        <v>3381.6000000000004</v>
      </c>
      <c r="W22" s="2">
        <f>tbl_ProfitPerTruck[[#This Row],[Final_Invoice_Amount]]-SUM(tbl_ProfitPerTruck[[#This Row],[Direct_Labor_COGS]:[Permit_Fees_COGS]])</f>
        <v>1033.45</v>
      </c>
      <c r="X22" s="2">
        <f>tbl_ProfitPerTruck[[#This Row],[Final_Invoice_Amount]]-tbl_ProfitPerTruck[[#This Row],[TTL_COSTS]]</f>
        <v>-2001.8800000000003</v>
      </c>
    </row>
    <row r="23" spans="1:24" x14ac:dyDescent="0.35">
      <c r="A23" s="13">
        <v>45675</v>
      </c>
      <c r="B23" s="13" t="s">
        <v>21</v>
      </c>
      <c r="C23" s="1" t="s">
        <v>65</v>
      </c>
      <c r="D23" s="1" t="s">
        <v>51</v>
      </c>
      <c r="E23" s="1" t="s">
        <v>29</v>
      </c>
      <c r="F23" s="1" t="s">
        <v>34</v>
      </c>
      <c r="G23" s="1" t="s">
        <v>26</v>
      </c>
      <c r="H23" s="2">
        <v>864.55</v>
      </c>
      <c r="I23" s="3">
        <v>1.29</v>
      </c>
      <c r="J23" s="2">
        <v>46.43</v>
      </c>
      <c r="K23" s="2">
        <v>59.69</v>
      </c>
      <c r="L23" s="2">
        <v>194.92</v>
      </c>
      <c r="M23" s="2">
        <v>0</v>
      </c>
      <c r="N23" s="2">
        <v>0</v>
      </c>
      <c r="O23" s="3">
        <v>23</v>
      </c>
      <c r="P23" s="3">
        <v>1.1599999999999999</v>
      </c>
      <c r="Q23" s="2">
        <v>4.9800000000000004</v>
      </c>
      <c r="R23" s="2">
        <v>1.63</v>
      </c>
      <c r="S23" s="2">
        <v>6.93</v>
      </c>
      <c r="T23" s="2">
        <v>11.05</v>
      </c>
      <c r="U23" s="2">
        <v>96.85</v>
      </c>
      <c r="V23" s="2">
        <f>SUM(tbl_ProfitPerTruck[[#This Row],[Truck_Fuel_Cost]:[Overhead_Allocation]])+SUM(K22:N23)</f>
        <v>722.31999999999994</v>
      </c>
      <c r="W23" s="2">
        <f>tbl_ProfitPerTruck[[#This Row],[Final_Invoice_Amount]]-SUM(tbl_ProfitPerTruck[[#This Row],[Direct_Labor_COGS]:[Permit_Fees_COGS]])</f>
        <v>609.93999999999994</v>
      </c>
      <c r="X23" s="2">
        <f>tbl_ProfitPerTruck[[#This Row],[Final_Invoice_Amount]]-tbl_ProfitPerTruck[[#This Row],[TTL_COSTS]]</f>
        <v>142.23000000000002</v>
      </c>
    </row>
    <row r="24" spans="1:24" x14ac:dyDescent="0.35">
      <c r="A24" s="13">
        <v>45670</v>
      </c>
      <c r="B24" s="13" t="s">
        <v>21</v>
      </c>
      <c r="C24" s="1" t="s">
        <v>66</v>
      </c>
      <c r="D24" s="1" t="s">
        <v>57</v>
      </c>
      <c r="E24" s="1" t="s">
        <v>24</v>
      </c>
      <c r="F24" s="1" t="s">
        <v>25</v>
      </c>
      <c r="G24" s="1" t="s">
        <v>37</v>
      </c>
      <c r="H24" s="2">
        <v>7370.12</v>
      </c>
      <c r="I24" s="3">
        <v>11.74</v>
      </c>
      <c r="J24" s="2">
        <v>44.34</v>
      </c>
      <c r="K24" s="2">
        <v>520.42999999999995</v>
      </c>
      <c r="L24" s="2">
        <v>2108.5300000000002</v>
      </c>
      <c r="M24" s="2">
        <v>0</v>
      </c>
      <c r="N24" s="2">
        <v>318.82</v>
      </c>
      <c r="O24" s="3">
        <v>11.8</v>
      </c>
      <c r="P24" s="3">
        <v>0.45</v>
      </c>
      <c r="Q24" s="2">
        <v>2.81</v>
      </c>
      <c r="R24" s="2">
        <v>0.95</v>
      </c>
      <c r="S24" s="2">
        <v>6.52</v>
      </c>
      <c r="T24" s="2">
        <v>8.64</v>
      </c>
      <c r="U24" s="2">
        <v>510.77</v>
      </c>
      <c r="V24" s="2">
        <f>SUM(tbl_ProfitPerTruck[[#This Row],[Truck_Fuel_Cost]:[Overhead_Allocation]])+SUM(K23:N24)</f>
        <v>3732.0800000000004</v>
      </c>
      <c r="W24" s="2">
        <f>tbl_ProfitPerTruck[[#This Row],[Final_Invoice_Amount]]-SUM(tbl_ProfitPerTruck[[#This Row],[Direct_Labor_COGS]:[Permit_Fees_COGS]])</f>
        <v>4422.34</v>
      </c>
      <c r="X24" s="2">
        <f>tbl_ProfitPerTruck[[#This Row],[Final_Invoice_Amount]]-tbl_ProfitPerTruck[[#This Row],[TTL_COSTS]]</f>
        <v>3638.0399999999995</v>
      </c>
    </row>
    <row r="25" spans="1:24" x14ac:dyDescent="0.35">
      <c r="A25" s="13">
        <v>45687</v>
      </c>
      <c r="B25" s="13" t="s">
        <v>21</v>
      </c>
      <c r="C25" s="1" t="s">
        <v>67</v>
      </c>
      <c r="D25" s="1" t="s">
        <v>57</v>
      </c>
      <c r="E25" s="1" t="s">
        <v>24</v>
      </c>
      <c r="F25" s="1" t="s">
        <v>25</v>
      </c>
      <c r="G25" s="1" t="s">
        <v>37</v>
      </c>
      <c r="H25" s="2">
        <v>10735.27</v>
      </c>
      <c r="I25" s="3">
        <v>6.47</v>
      </c>
      <c r="J25" s="2">
        <v>43.11</v>
      </c>
      <c r="K25" s="2">
        <v>278.86</v>
      </c>
      <c r="L25" s="2">
        <v>3169.56</v>
      </c>
      <c r="M25" s="2">
        <v>0</v>
      </c>
      <c r="N25" s="2">
        <v>0</v>
      </c>
      <c r="O25" s="3">
        <v>27.8</v>
      </c>
      <c r="P25" s="3">
        <v>1.32</v>
      </c>
      <c r="Q25" s="2">
        <v>7.14</v>
      </c>
      <c r="R25" s="2">
        <v>1.81</v>
      </c>
      <c r="S25" s="2">
        <v>6.37</v>
      </c>
      <c r="T25" s="2">
        <v>7.43</v>
      </c>
      <c r="U25" s="2">
        <v>677.41</v>
      </c>
      <c r="V25" s="2">
        <f>SUM(tbl_ProfitPerTruck[[#This Row],[Truck_Fuel_Cost]:[Overhead_Allocation]])+SUM(K24:N25)</f>
        <v>7096.3600000000006</v>
      </c>
      <c r="W25" s="2">
        <f>tbl_ProfitPerTruck[[#This Row],[Final_Invoice_Amount]]-SUM(tbl_ProfitPerTruck[[#This Row],[Direct_Labor_COGS]:[Permit_Fees_COGS]])</f>
        <v>7286.85</v>
      </c>
      <c r="X25" s="2">
        <f>tbl_ProfitPerTruck[[#This Row],[Final_Invoice_Amount]]-tbl_ProfitPerTruck[[#This Row],[TTL_COSTS]]</f>
        <v>3638.91</v>
      </c>
    </row>
    <row r="26" spans="1:24" x14ac:dyDescent="0.35">
      <c r="A26" s="13">
        <v>45677</v>
      </c>
      <c r="B26" s="13" t="s">
        <v>21</v>
      </c>
      <c r="C26" s="1" t="s">
        <v>68</v>
      </c>
      <c r="D26" s="1" t="s">
        <v>47</v>
      </c>
      <c r="E26" s="1" t="s">
        <v>29</v>
      </c>
      <c r="F26" s="1" t="s">
        <v>34</v>
      </c>
      <c r="G26" s="1" t="s">
        <v>31</v>
      </c>
      <c r="H26" s="2">
        <v>1265.94</v>
      </c>
      <c r="I26" s="3">
        <v>1.61</v>
      </c>
      <c r="J26" s="2">
        <v>44.57</v>
      </c>
      <c r="K26" s="2">
        <v>71.7</v>
      </c>
      <c r="L26" s="2">
        <v>225.38</v>
      </c>
      <c r="M26" s="2">
        <v>0</v>
      </c>
      <c r="N26" s="2">
        <v>0</v>
      </c>
      <c r="O26" s="3">
        <v>13.6</v>
      </c>
      <c r="P26" s="3">
        <v>0.74</v>
      </c>
      <c r="Q26" s="2">
        <v>2.79</v>
      </c>
      <c r="R26" s="2">
        <v>0.86</v>
      </c>
      <c r="S26" s="2">
        <v>4.74</v>
      </c>
      <c r="T26" s="2">
        <v>9.14</v>
      </c>
      <c r="U26" s="2">
        <v>128.25</v>
      </c>
      <c r="V26" s="2">
        <f>SUM(tbl_ProfitPerTruck[[#This Row],[Truck_Fuel_Cost]:[Overhead_Allocation]])+SUM(K25:N26)</f>
        <v>3891.28</v>
      </c>
      <c r="W26" s="2">
        <f>tbl_ProfitPerTruck[[#This Row],[Final_Invoice_Amount]]-SUM(tbl_ProfitPerTruck[[#This Row],[Direct_Labor_COGS]:[Permit_Fees_COGS]])</f>
        <v>968.86000000000013</v>
      </c>
      <c r="X26" s="2">
        <f>tbl_ProfitPerTruck[[#This Row],[Final_Invoice_Amount]]-tbl_ProfitPerTruck[[#This Row],[TTL_COSTS]]</f>
        <v>-2625.34</v>
      </c>
    </row>
    <row r="27" spans="1:24" x14ac:dyDescent="0.35">
      <c r="A27" s="13">
        <v>45658</v>
      </c>
      <c r="B27" s="13" t="s">
        <v>21</v>
      </c>
      <c r="C27" s="1" t="s">
        <v>69</v>
      </c>
      <c r="D27" s="1" t="s">
        <v>45</v>
      </c>
      <c r="E27" s="1" t="s">
        <v>29</v>
      </c>
      <c r="F27" s="1" t="s">
        <v>34</v>
      </c>
      <c r="G27" s="1" t="s">
        <v>26</v>
      </c>
      <c r="H27" s="2">
        <v>766.44</v>
      </c>
      <c r="I27" s="3">
        <v>1.95</v>
      </c>
      <c r="J27" s="2">
        <v>46.27</v>
      </c>
      <c r="K27" s="2">
        <v>90.03</v>
      </c>
      <c r="L27" s="2">
        <v>175.23</v>
      </c>
      <c r="M27" s="2">
        <v>0</v>
      </c>
      <c r="N27" s="2">
        <v>0</v>
      </c>
      <c r="O27" s="3">
        <v>3.5</v>
      </c>
      <c r="P27" s="3">
        <v>0.26</v>
      </c>
      <c r="Q27" s="2">
        <v>0.73</v>
      </c>
      <c r="R27" s="2">
        <v>0.41</v>
      </c>
      <c r="S27" s="2">
        <v>6.71</v>
      </c>
      <c r="T27" s="2">
        <v>9.77</v>
      </c>
      <c r="U27" s="2">
        <v>74.12</v>
      </c>
      <c r="V27" s="2">
        <f>SUM(tbl_ProfitPerTruck[[#This Row],[Truck_Fuel_Cost]:[Overhead_Allocation]])+SUM(K26:N27)</f>
        <v>654.08000000000004</v>
      </c>
      <c r="W27" s="2">
        <f>tbl_ProfitPerTruck[[#This Row],[Final_Invoice_Amount]]-SUM(tbl_ProfitPerTruck[[#This Row],[Direct_Labor_COGS]:[Permit_Fees_COGS]])</f>
        <v>501.18000000000006</v>
      </c>
      <c r="X27" s="2">
        <f>tbl_ProfitPerTruck[[#This Row],[Final_Invoice_Amount]]-tbl_ProfitPerTruck[[#This Row],[TTL_COSTS]]</f>
        <v>112.36000000000001</v>
      </c>
    </row>
    <row r="28" spans="1:24" x14ac:dyDescent="0.35">
      <c r="A28" s="13">
        <v>45680</v>
      </c>
      <c r="B28" s="13" t="s">
        <v>21</v>
      </c>
      <c r="C28" s="1" t="s">
        <v>70</v>
      </c>
      <c r="D28" s="1" t="s">
        <v>33</v>
      </c>
      <c r="E28" s="1" t="s">
        <v>29</v>
      </c>
      <c r="F28" s="1" t="s">
        <v>34</v>
      </c>
      <c r="G28" s="1" t="s">
        <v>52</v>
      </c>
      <c r="H28" s="2">
        <v>871.64</v>
      </c>
      <c r="I28" s="3">
        <v>1.73</v>
      </c>
      <c r="J28" s="2">
        <v>42.28</v>
      </c>
      <c r="K28" s="2">
        <v>72.959999999999994</v>
      </c>
      <c r="L28" s="2">
        <v>101.94</v>
      </c>
      <c r="M28" s="2">
        <v>0</v>
      </c>
      <c r="N28" s="2">
        <v>0</v>
      </c>
      <c r="O28" s="3">
        <v>15.6</v>
      </c>
      <c r="P28" s="3">
        <v>0.7</v>
      </c>
      <c r="Q28" s="2">
        <v>4.34</v>
      </c>
      <c r="R28" s="2">
        <v>0.97</v>
      </c>
      <c r="S28" s="2">
        <v>4.55</v>
      </c>
      <c r="T28" s="2">
        <v>10.82</v>
      </c>
      <c r="U28" s="2">
        <v>94.5</v>
      </c>
      <c r="V28" s="2">
        <f>SUM(tbl_ProfitPerTruck[[#This Row],[Truck_Fuel_Cost]:[Overhead_Allocation]])+SUM(K27:N28)</f>
        <v>555.33999999999992</v>
      </c>
      <c r="W28" s="2">
        <f>tbl_ProfitPerTruck[[#This Row],[Final_Invoice_Amount]]-SUM(tbl_ProfitPerTruck[[#This Row],[Direct_Labor_COGS]:[Permit_Fees_COGS]])</f>
        <v>696.74</v>
      </c>
      <c r="X28" s="2">
        <f>tbl_ProfitPerTruck[[#This Row],[Final_Invoice_Amount]]-tbl_ProfitPerTruck[[#This Row],[TTL_COSTS]]</f>
        <v>316.30000000000007</v>
      </c>
    </row>
    <row r="29" spans="1:24" x14ac:dyDescent="0.35">
      <c r="A29" s="13">
        <v>45661</v>
      </c>
      <c r="B29" s="13" t="s">
        <v>21</v>
      </c>
      <c r="C29" s="1" t="s">
        <v>71</v>
      </c>
      <c r="D29" s="1" t="s">
        <v>72</v>
      </c>
      <c r="E29" s="1" t="s">
        <v>29</v>
      </c>
      <c r="F29" s="1" t="s">
        <v>30</v>
      </c>
      <c r="G29" s="1" t="s">
        <v>31</v>
      </c>
      <c r="H29" s="2">
        <v>294.85000000000002</v>
      </c>
      <c r="I29" s="3">
        <v>0.7</v>
      </c>
      <c r="J29" s="2">
        <v>51.53</v>
      </c>
      <c r="K29" s="2">
        <v>36.119999999999997</v>
      </c>
      <c r="L29" s="2">
        <v>21.95</v>
      </c>
      <c r="M29" s="2">
        <v>0</v>
      </c>
      <c r="N29" s="2">
        <v>0</v>
      </c>
      <c r="O29" s="3">
        <v>5.0999999999999996</v>
      </c>
      <c r="P29" s="3">
        <v>0.15</v>
      </c>
      <c r="Q29" s="2">
        <v>1.1200000000000001</v>
      </c>
      <c r="R29" s="2">
        <v>0.48</v>
      </c>
      <c r="S29" s="2">
        <v>6.01</v>
      </c>
      <c r="T29" s="2">
        <v>11.28</v>
      </c>
      <c r="U29" s="2">
        <v>29.34</v>
      </c>
      <c r="V29" s="2">
        <f>SUM(tbl_ProfitPerTruck[[#This Row],[Truck_Fuel_Cost]:[Overhead_Allocation]])+SUM(K28:N29)</f>
        <v>281.2</v>
      </c>
      <c r="W29" s="2">
        <f>tbl_ProfitPerTruck[[#This Row],[Final_Invoice_Amount]]-SUM(tbl_ProfitPerTruck[[#This Row],[Direct_Labor_COGS]:[Permit_Fees_COGS]])</f>
        <v>236.78000000000003</v>
      </c>
      <c r="X29" s="2">
        <f>tbl_ProfitPerTruck[[#This Row],[Final_Invoice_Amount]]-tbl_ProfitPerTruck[[#This Row],[TTL_COSTS]]</f>
        <v>13.650000000000034</v>
      </c>
    </row>
    <row r="30" spans="1:24" x14ac:dyDescent="0.35">
      <c r="A30" s="13">
        <v>45661</v>
      </c>
      <c r="B30" s="13" t="s">
        <v>21</v>
      </c>
      <c r="C30" s="1" t="s">
        <v>73</v>
      </c>
      <c r="D30" s="1" t="s">
        <v>39</v>
      </c>
      <c r="E30" s="1" t="s">
        <v>40</v>
      </c>
      <c r="F30" s="1" t="s">
        <v>30</v>
      </c>
      <c r="G30" s="1" t="s">
        <v>26</v>
      </c>
      <c r="H30" s="2">
        <v>344.07</v>
      </c>
      <c r="I30" s="3">
        <v>1.26</v>
      </c>
      <c r="J30" s="2">
        <v>49.69</v>
      </c>
      <c r="K30" s="2">
        <v>62.57</v>
      </c>
      <c r="L30" s="2">
        <v>26.63</v>
      </c>
      <c r="M30" s="2">
        <v>0</v>
      </c>
      <c r="N30" s="2">
        <v>0</v>
      </c>
      <c r="O30" s="3">
        <v>22.8</v>
      </c>
      <c r="P30" s="3">
        <v>1.1100000000000001</v>
      </c>
      <c r="Q30" s="2">
        <v>4.3899999999999997</v>
      </c>
      <c r="R30" s="2">
        <v>2.4300000000000002</v>
      </c>
      <c r="S30" s="2">
        <v>6.96</v>
      </c>
      <c r="T30" s="2">
        <v>10.130000000000001</v>
      </c>
      <c r="U30" s="2">
        <v>37.58</v>
      </c>
      <c r="V30" s="2">
        <f>SUM(tbl_ProfitPerTruck[[#This Row],[Truck_Fuel_Cost]:[Overhead_Allocation]])+SUM(K29:N30)</f>
        <v>208.76</v>
      </c>
      <c r="W30" s="2">
        <f>tbl_ProfitPerTruck[[#This Row],[Final_Invoice_Amount]]-SUM(tbl_ProfitPerTruck[[#This Row],[Direct_Labor_COGS]:[Permit_Fees_COGS]])</f>
        <v>254.87</v>
      </c>
      <c r="X30" s="2">
        <f>tbl_ProfitPerTruck[[#This Row],[Final_Invoice_Amount]]-tbl_ProfitPerTruck[[#This Row],[TTL_COSTS]]</f>
        <v>135.31</v>
      </c>
    </row>
    <row r="31" spans="1:24" x14ac:dyDescent="0.35">
      <c r="A31" s="13">
        <v>45665</v>
      </c>
      <c r="B31" s="13" t="s">
        <v>21</v>
      </c>
      <c r="C31" s="1" t="s">
        <v>74</v>
      </c>
      <c r="D31" s="1" t="s">
        <v>39</v>
      </c>
      <c r="E31" s="1" t="s">
        <v>40</v>
      </c>
      <c r="F31" s="1" t="s">
        <v>30</v>
      </c>
      <c r="G31" s="1" t="s">
        <v>37</v>
      </c>
      <c r="H31" s="2">
        <v>280.81</v>
      </c>
      <c r="I31" s="3">
        <v>1.28</v>
      </c>
      <c r="J31" s="2">
        <v>48.54</v>
      </c>
      <c r="K31" s="2">
        <v>62.28</v>
      </c>
      <c r="L31" s="2">
        <v>8.8800000000000008</v>
      </c>
      <c r="M31" s="2">
        <v>0</v>
      </c>
      <c r="N31" s="2">
        <v>0</v>
      </c>
      <c r="O31" s="3">
        <v>13.8</v>
      </c>
      <c r="P31" s="3">
        <v>0.77</v>
      </c>
      <c r="Q31" s="2">
        <v>2.88</v>
      </c>
      <c r="R31" s="2">
        <v>0.81</v>
      </c>
      <c r="S31" s="2">
        <v>6.59</v>
      </c>
      <c r="T31" s="2">
        <v>10.14</v>
      </c>
      <c r="U31" s="2">
        <v>31.63</v>
      </c>
      <c r="V31" s="2">
        <f>SUM(tbl_ProfitPerTruck[[#This Row],[Truck_Fuel_Cost]:[Overhead_Allocation]])+SUM(K30:N31)</f>
        <v>212.41000000000003</v>
      </c>
      <c r="W31" s="2">
        <f>tbl_ProfitPerTruck[[#This Row],[Final_Invoice_Amount]]-SUM(tbl_ProfitPerTruck[[#This Row],[Direct_Labor_COGS]:[Permit_Fees_COGS]])</f>
        <v>209.65</v>
      </c>
      <c r="X31" s="2">
        <f>tbl_ProfitPerTruck[[#This Row],[Final_Invoice_Amount]]-tbl_ProfitPerTruck[[#This Row],[TTL_COSTS]]</f>
        <v>68.399999999999977</v>
      </c>
    </row>
    <row r="32" spans="1:24" x14ac:dyDescent="0.35">
      <c r="A32" s="13">
        <v>45661</v>
      </c>
      <c r="B32" s="13" t="s">
        <v>21</v>
      </c>
      <c r="C32" s="1" t="s">
        <v>75</v>
      </c>
      <c r="D32" s="1" t="s">
        <v>57</v>
      </c>
      <c r="E32" s="1" t="s">
        <v>24</v>
      </c>
      <c r="F32" s="1" t="s">
        <v>25</v>
      </c>
      <c r="G32" s="1" t="s">
        <v>26</v>
      </c>
      <c r="H32" s="2">
        <v>10307.57</v>
      </c>
      <c r="I32" s="3">
        <v>10.3</v>
      </c>
      <c r="J32" s="2">
        <v>36.130000000000003</v>
      </c>
      <c r="K32" s="2">
        <v>372.28</v>
      </c>
      <c r="L32" s="2">
        <v>3589.33</v>
      </c>
      <c r="M32" s="2">
        <v>0</v>
      </c>
      <c r="N32" s="2">
        <v>233.38</v>
      </c>
      <c r="O32" s="3">
        <v>30.5</v>
      </c>
      <c r="P32" s="3">
        <v>1.51</v>
      </c>
      <c r="Q32" s="2">
        <v>5.88</v>
      </c>
      <c r="R32" s="2">
        <v>2.06</v>
      </c>
      <c r="S32" s="2">
        <v>6.24</v>
      </c>
      <c r="T32" s="2">
        <v>11.34</v>
      </c>
      <c r="U32" s="2">
        <v>965.94</v>
      </c>
      <c r="V32" s="2">
        <f>SUM(tbl_ProfitPerTruck[[#This Row],[Truck_Fuel_Cost]:[Overhead_Allocation]])+SUM(K31:N32)</f>
        <v>5257.61</v>
      </c>
      <c r="W32" s="2">
        <f>tbl_ProfitPerTruck[[#This Row],[Final_Invoice_Amount]]-SUM(tbl_ProfitPerTruck[[#This Row],[Direct_Labor_COGS]:[Permit_Fees_COGS]])</f>
        <v>6112.58</v>
      </c>
      <c r="X32" s="2">
        <f>tbl_ProfitPerTruck[[#This Row],[Final_Invoice_Amount]]-tbl_ProfitPerTruck[[#This Row],[TTL_COSTS]]</f>
        <v>5049.96</v>
      </c>
    </row>
    <row r="33" spans="1:24" x14ac:dyDescent="0.35">
      <c r="A33" s="13">
        <v>45669</v>
      </c>
      <c r="B33" s="13" t="s">
        <v>21</v>
      </c>
      <c r="C33" s="1" t="s">
        <v>76</v>
      </c>
      <c r="D33" s="1" t="s">
        <v>57</v>
      </c>
      <c r="E33" s="1" t="s">
        <v>24</v>
      </c>
      <c r="F33" s="1" t="s">
        <v>34</v>
      </c>
      <c r="G33" s="1" t="s">
        <v>31</v>
      </c>
      <c r="H33" s="2">
        <v>1238.21</v>
      </c>
      <c r="I33" s="3">
        <v>1.85</v>
      </c>
      <c r="J33" s="2">
        <v>43.37</v>
      </c>
      <c r="K33" s="2">
        <v>80.16</v>
      </c>
      <c r="L33" s="2">
        <v>324.98</v>
      </c>
      <c r="M33" s="2">
        <v>68.430000000000007</v>
      </c>
      <c r="N33" s="2">
        <v>0</v>
      </c>
      <c r="O33" s="3">
        <v>20.399999999999999</v>
      </c>
      <c r="P33" s="3">
        <v>1.07</v>
      </c>
      <c r="Q33" s="2">
        <v>4.32</v>
      </c>
      <c r="R33" s="2">
        <v>2.29</v>
      </c>
      <c r="S33" s="2">
        <v>5.67</v>
      </c>
      <c r="T33" s="2">
        <v>7.05</v>
      </c>
      <c r="U33" s="2">
        <v>141.56</v>
      </c>
      <c r="V33" s="2">
        <f>SUM(tbl_ProfitPerTruck[[#This Row],[Truck_Fuel_Cost]:[Overhead_Allocation]])+SUM(K32:N33)</f>
        <v>4829.45</v>
      </c>
      <c r="W33" s="2">
        <f>tbl_ProfitPerTruck[[#This Row],[Final_Invoice_Amount]]-SUM(tbl_ProfitPerTruck[[#This Row],[Direct_Labor_COGS]:[Permit_Fees_COGS]])</f>
        <v>764.6400000000001</v>
      </c>
      <c r="X33" s="2">
        <f>tbl_ProfitPerTruck[[#This Row],[Final_Invoice_Amount]]-tbl_ProfitPerTruck[[#This Row],[TTL_COSTS]]</f>
        <v>-3591.24</v>
      </c>
    </row>
    <row r="34" spans="1:24" x14ac:dyDescent="0.35">
      <c r="A34" s="13">
        <v>45669</v>
      </c>
      <c r="B34" s="13" t="s">
        <v>21</v>
      </c>
      <c r="C34" s="1" t="s">
        <v>77</v>
      </c>
      <c r="D34" s="1" t="s">
        <v>57</v>
      </c>
      <c r="E34" s="1" t="s">
        <v>24</v>
      </c>
      <c r="F34" s="1" t="s">
        <v>25</v>
      </c>
      <c r="G34" s="1" t="s">
        <v>35</v>
      </c>
      <c r="H34" s="2">
        <v>10205.68</v>
      </c>
      <c r="I34" s="3">
        <v>10.19</v>
      </c>
      <c r="J34" s="2">
        <v>44.2</v>
      </c>
      <c r="K34" s="2">
        <v>450.33</v>
      </c>
      <c r="L34" s="2">
        <v>3461.39</v>
      </c>
      <c r="M34" s="2">
        <v>0</v>
      </c>
      <c r="N34" s="2">
        <v>97.9</v>
      </c>
      <c r="O34" s="3">
        <v>36.200000000000003</v>
      </c>
      <c r="P34" s="3">
        <v>1.57</v>
      </c>
      <c r="Q34" s="2">
        <v>8.6999999999999993</v>
      </c>
      <c r="R34" s="2">
        <v>3.22</v>
      </c>
      <c r="S34" s="2">
        <v>5.14</v>
      </c>
      <c r="T34" s="2">
        <v>11.73</v>
      </c>
      <c r="U34" s="2">
        <v>1090.76</v>
      </c>
      <c r="V34" s="2">
        <f>SUM(tbl_ProfitPerTruck[[#This Row],[Truck_Fuel_Cost]:[Overhead_Allocation]])+SUM(K33:N34)</f>
        <v>5602.74</v>
      </c>
      <c r="W34" s="2">
        <f>tbl_ProfitPerTruck[[#This Row],[Final_Invoice_Amount]]-SUM(tbl_ProfitPerTruck[[#This Row],[Direct_Labor_COGS]:[Permit_Fees_COGS]])</f>
        <v>6196.06</v>
      </c>
      <c r="X34" s="2">
        <f>tbl_ProfitPerTruck[[#This Row],[Final_Invoice_Amount]]-tbl_ProfitPerTruck[[#This Row],[TTL_COSTS]]</f>
        <v>4602.9400000000005</v>
      </c>
    </row>
    <row r="35" spans="1:24" x14ac:dyDescent="0.35">
      <c r="A35" s="13">
        <v>45664</v>
      </c>
      <c r="B35" s="13" t="s">
        <v>21</v>
      </c>
      <c r="C35" s="1" t="s">
        <v>78</v>
      </c>
      <c r="D35" s="1" t="s">
        <v>39</v>
      </c>
      <c r="E35" s="1" t="s">
        <v>40</v>
      </c>
      <c r="F35" s="1" t="s">
        <v>30</v>
      </c>
      <c r="G35" s="1" t="s">
        <v>35</v>
      </c>
      <c r="H35" s="2">
        <v>309.27</v>
      </c>
      <c r="I35" s="3">
        <v>0.84</v>
      </c>
      <c r="J35" s="2">
        <v>45.3</v>
      </c>
      <c r="K35" s="2">
        <v>38.1</v>
      </c>
      <c r="L35" s="2">
        <v>18.84</v>
      </c>
      <c r="M35" s="2">
        <v>0</v>
      </c>
      <c r="N35" s="2">
        <v>0</v>
      </c>
      <c r="O35" s="3">
        <v>11.9</v>
      </c>
      <c r="P35" s="3">
        <v>0.71</v>
      </c>
      <c r="Q35" s="2">
        <v>2.56</v>
      </c>
      <c r="R35" s="2">
        <v>0.69</v>
      </c>
      <c r="S35" s="2">
        <v>4.93</v>
      </c>
      <c r="T35" s="2">
        <v>10.81</v>
      </c>
      <c r="U35" s="2">
        <v>30.03</v>
      </c>
      <c r="V35" s="2">
        <f>SUM(tbl_ProfitPerTruck[[#This Row],[Truck_Fuel_Cost]:[Overhead_Allocation]])+SUM(K34:N35)</f>
        <v>4115.58</v>
      </c>
      <c r="W35" s="2">
        <f>tbl_ProfitPerTruck[[#This Row],[Final_Invoice_Amount]]-SUM(tbl_ProfitPerTruck[[#This Row],[Direct_Labor_COGS]:[Permit_Fees_COGS]])</f>
        <v>252.32999999999998</v>
      </c>
      <c r="X35" s="2">
        <f>tbl_ProfitPerTruck[[#This Row],[Final_Invoice_Amount]]-tbl_ProfitPerTruck[[#This Row],[TTL_COSTS]]</f>
        <v>-3806.31</v>
      </c>
    </row>
    <row r="36" spans="1:24" x14ac:dyDescent="0.35">
      <c r="A36" s="13">
        <v>45686</v>
      </c>
      <c r="B36" s="13" t="s">
        <v>21</v>
      </c>
      <c r="C36" s="1" t="s">
        <v>79</v>
      </c>
      <c r="D36" s="1" t="s">
        <v>80</v>
      </c>
      <c r="E36" s="1" t="s">
        <v>29</v>
      </c>
      <c r="F36" s="1" t="s">
        <v>34</v>
      </c>
      <c r="G36" s="1" t="s">
        <v>26</v>
      </c>
      <c r="H36" s="2">
        <v>785.4</v>
      </c>
      <c r="I36" s="3">
        <v>3.15</v>
      </c>
      <c r="J36" s="2">
        <v>42.98</v>
      </c>
      <c r="K36" s="2">
        <v>135.24</v>
      </c>
      <c r="L36" s="2">
        <v>204.63</v>
      </c>
      <c r="M36" s="2">
        <v>0</v>
      </c>
      <c r="N36" s="2">
        <v>0</v>
      </c>
      <c r="O36" s="3">
        <v>5.8</v>
      </c>
      <c r="P36" s="3">
        <v>0.21</v>
      </c>
      <c r="Q36" s="2">
        <v>1.34</v>
      </c>
      <c r="R36" s="2">
        <v>0.38</v>
      </c>
      <c r="S36" s="2">
        <v>6.24</v>
      </c>
      <c r="T36" s="2">
        <v>11.32</v>
      </c>
      <c r="U36" s="2">
        <v>88.61</v>
      </c>
      <c r="V36" s="2">
        <f>SUM(tbl_ProfitPerTruck[[#This Row],[Truck_Fuel_Cost]:[Overhead_Allocation]])+SUM(K35:N36)</f>
        <v>504.7</v>
      </c>
      <c r="W36" s="2">
        <f>tbl_ProfitPerTruck[[#This Row],[Final_Invoice_Amount]]-SUM(tbl_ProfitPerTruck[[#This Row],[Direct_Labor_COGS]:[Permit_Fees_COGS]])</f>
        <v>445.53</v>
      </c>
      <c r="X36" s="2">
        <f>tbl_ProfitPerTruck[[#This Row],[Final_Invoice_Amount]]-tbl_ProfitPerTruck[[#This Row],[TTL_COSTS]]</f>
        <v>280.7</v>
      </c>
    </row>
    <row r="37" spans="1:24" x14ac:dyDescent="0.35">
      <c r="A37" s="13">
        <v>45674</v>
      </c>
      <c r="B37" s="13" t="s">
        <v>21</v>
      </c>
      <c r="C37" s="1" t="s">
        <v>81</v>
      </c>
      <c r="D37" s="1" t="s">
        <v>42</v>
      </c>
      <c r="E37" s="1" t="s">
        <v>24</v>
      </c>
      <c r="F37" s="1" t="s">
        <v>25</v>
      </c>
      <c r="G37" s="1" t="s">
        <v>26</v>
      </c>
      <c r="H37" s="2">
        <v>8304.39</v>
      </c>
      <c r="I37" s="3">
        <v>13.9</v>
      </c>
      <c r="J37" s="2">
        <v>36.85</v>
      </c>
      <c r="K37" s="2">
        <v>512.25</v>
      </c>
      <c r="L37" s="2">
        <v>3228.44</v>
      </c>
      <c r="M37" s="2">
        <v>0</v>
      </c>
      <c r="N37" s="2">
        <v>105.58</v>
      </c>
      <c r="O37" s="3">
        <v>32.1</v>
      </c>
      <c r="P37" s="3">
        <v>1.51</v>
      </c>
      <c r="Q37" s="2">
        <v>5.82</v>
      </c>
      <c r="R37" s="2">
        <v>2.66</v>
      </c>
      <c r="S37" s="2">
        <v>4.67</v>
      </c>
      <c r="T37" s="2">
        <v>7.59</v>
      </c>
      <c r="U37" s="2">
        <v>556.82000000000005</v>
      </c>
      <c r="V37" s="2">
        <f>SUM(tbl_ProfitPerTruck[[#This Row],[Truck_Fuel_Cost]:[Overhead_Allocation]])+SUM(K36:N37)</f>
        <v>4763.7000000000007</v>
      </c>
      <c r="W37" s="2">
        <f>tbl_ProfitPerTruck[[#This Row],[Final_Invoice_Amount]]-SUM(tbl_ProfitPerTruck[[#This Row],[Direct_Labor_COGS]:[Permit_Fees_COGS]])</f>
        <v>4458.119999999999</v>
      </c>
      <c r="X37" s="2">
        <f>tbl_ProfitPerTruck[[#This Row],[Final_Invoice_Amount]]-tbl_ProfitPerTruck[[#This Row],[TTL_COSTS]]</f>
        <v>3540.6899999999987</v>
      </c>
    </row>
    <row r="38" spans="1:24" x14ac:dyDescent="0.35">
      <c r="A38" s="13">
        <v>45666</v>
      </c>
      <c r="B38" s="13" t="s">
        <v>21</v>
      </c>
      <c r="C38" s="1" t="s">
        <v>82</v>
      </c>
      <c r="D38" s="1" t="s">
        <v>83</v>
      </c>
      <c r="E38" s="1" t="s">
        <v>29</v>
      </c>
      <c r="F38" s="1" t="s">
        <v>34</v>
      </c>
      <c r="G38" s="1" t="s">
        <v>26</v>
      </c>
      <c r="H38" s="2">
        <v>1060.04</v>
      </c>
      <c r="I38" s="3">
        <v>3.11</v>
      </c>
      <c r="J38" s="2">
        <v>42.84</v>
      </c>
      <c r="K38" s="2">
        <v>133.09</v>
      </c>
      <c r="L38" s="2">
        <v>197.16</v>
      </c>
      <c r="M38" s="2">
        <v>0</v>
      </c>
      <c r="N38" s="2">
        <v>0</v>
      </c>
      <c r="O38" s="3">
        <v>5.2</v>
      </c>
      <c r="P38" s="3">
        <v>0.16</v>
      </c>
      <c r="Q38" s="2">
        <v>1.22</v>
      </c>
      <c r="R38" s="2">
        <v>0.42</v>
      </c>
      <c r="S38" s="2">
        <v>6.91</v>
      </c>
      <c r="T38" s="2">
        <v>11.89</v>
      </c>
      <c r="U38" s="2">
        <v>98.97</v>
      </c>
      <c r="V38" s="2">
        <f>SUM(tbl_ProfitPerTruck[[#This Row],[Truck_Fuel_Cost]:[Overhead_Allocation]])+SUM(K37:N38)</f>
        <v>4295.93</v>
      </c>
      <c r="W38" s="2">
        <f>tbl_ProfitPerTruck[[#This Row],[Final_Invoice_Amount]]-SUM(tbl_ProfitPerTruck[[#This Row],[Direct_Labor_COGS]:[Permit_Fees_COGS]])</f>
        <v>729.79</v>
      </c>
      <c r="X38" s="2">
        <f>tbl_ProfitPerTruck[[#This Row],[Final_Invoice_Amount]]-tbl_ProfitPerTruck[[#This Row],[TTL_COSTS]]</f>
        <v>-3235.8900000000003</v>
      </c>
    </row>
    <row r="39" spans="1:24" x14ac:dyDescent="0.35">
      <c r="A39" s="13">
        <v>45672</v>
      </c>
      <c r="B39" s="13" t="s">
        <v>21</v>
      </c>
      <c r="C39" s="1" t="s">
        <v>84</v>
      </c>
      <c r="D39" s="1" t="s">
        <v>23</v>
      </c>
      <c r="E39" s="1" t="s">
        <v>24</v>
      </c>
      <c r="F39" s="1" t="s">
        <v>25</v>
      </c>
      <c r="G39" s="1" t="s">
        <v>52</v>
      </c>
      <c r="H39" s="2">
        <v>9625.3700000000008</v>
      </c>
      <c r="I39" s="3">
        <v>12.96</v>
      </c>
      <c r="J39" s="2">
        <v>46.89</v>
      </c>
      <c r="K39" s="2">
        <v>607.69000000000005</v>
      </c>
      <c r="L39" s="2">
        <v>3299.31</v>
      </c>
      <c r="M39" s="2">
        <v>0</v>
      </c>
      <c r="N39" s="2">
        <v>248.08</v>
      </c>
      <c r="O39" s="3">
        <v>18.5</v>
      </c>
      <c r="P39" s="3">
        <v>0.95</v>
      </c>
      <c r="Q39" s="2">
        <v>4.17</v>
      </c>
      <c r="R39" s="2">
        <v>1.74</v>
      </c>
      <c r="S39" s="2">
        <v>6.25</v>
      </c>
      <c r="T39" s="2">
        <v>11.51</v>
      </c>
      <c r="U39" s="2">
        <v>603.77</v>
      </c>
      <c r="V39" s="2">
        <f>SUM(tbl_ProfitPerTruck[[#This Row],[Truck_Fuel_Cost]:[Overhead_Allocation]])+SUM(K38:N39)</f>
        <v>5112.7699999999995</v>
      </c>
      <c r="W39" s="2">
        <f>tbl_ProfitPerTruck[[#This Row],[Final_Invoice_Amount]]-SUM(tbl_ProfitPerTruck[[#This Row],[Direct_Labor_COGS]:[Permit_Fees_COGS]])</f>
        <v>5470.2900000000009</v>
      </c>
      <c r="X39" s="2">
        <f>tbl_ProfitPerTruck[[#This Row],[Final_Invoice_Amount]]-tbl_ProfitPerTruck[[#This Row],[TTL_COSTS]]</f>
        <v>4512.6000000000013</v>
      </c>
    </row>
    <row r="40" spans="1:24" x14ac:dyDescent="0.35">
      <c r="A40" s="13">
        <v>45669</v>
      </c>
      <c r="B40" s="13" t="s">
        <v>21</v>
      </c>
      <c r="C40" s="1" t="s">
        <v>85</v>
      </c>
      <c r="D40" s="1" t="s">
        <v>83</v>
      </c>
      <c r="E40" s="1" t="s">
        <v>29</v>
      </c>
      <c r="F40" s="1" t="s">
        <v>34</v>
      </c>
      <c r="G40" s="1" t="s">
        <v>35</v>
      </c>
      <c r="H40" s="2">
        <v>631.11</v>
      </c>
      <c r="I40" s="3">
        <v>2.0099999999999998</v>
      </c>
      <c r="J40" s="2">
        <v>41.05</v>
      </c>
      <c r="K40" s="2">
        <v>82.6</v>
      </c>
      <c r="L40" s="2">
        <v>136.59</v>
      </c>
      <c r="M40" s="2">
        <v>0</v>
      </c>
      <c r="N40" s="2">
        <v>0</v>
      </c>
      <c r="O40" s="3">
        <v>13.6</v>
      </c>
      <c r="P40" s="3">
        <v>0.63</v>
      </c>
      <c r="Q40" s="2">
        <v>2.76</v>
      </c>
      <c r="R40" s="2">
        <v>0.93</v>
      </c>
      <c r="S40" s="2">
        <v>5.58</v>
      </c>
      <c r="T40" s="2">
        <v>8.3000000000000007</v>
      </c>
      <c r="U40" s="2">
        <v>55.03</v>
      </c>
      <c r="V40" s="2">
        <f>SUM(tbl_ProfitPerTruck[[#This Row],[Truck_Fuel_Cost]:[Overhead_Allocation]])+SUM(K39:N40)</f>
        <v>4446.8700000000008</v>
      </c>
      <c r="W40" s="2">
        <f>tbl_ProfitPerTruck[[#This Row],[Final_Invoice_Amount]]-SUM(tbl_ProfitPerTruck[[#This Row],[Direct_Labor_COGS]:[Permit_Fees_COGS]])</f>
        <v>411.92</v>
      </c>
      <c r="X40" s="2">
        <f>tbl_ProfitPerTruck[[#This Row],[Final_Invoice_Amount]]-tbl_ProfitPerTruck[[#This Row],[TTL_COSTS]]</f>
        <v>-3815.7600000000007</v>
      </c>
    </row>
    <row r="41" spans="1:24" x14ac:dyDescent="0.35">
      <c r="A41" s="13">
        <v>45688</v>
      </c>
      <c r="B41" s="13" t="s">
        <v>21</v>
      </c>
      <c r="C41" s="1" t="s">
        <v>86</v>
      </c>
      <c r="D41" s="1" t="s">
        <v>45</v>
      </c>
      <c r="E41" s="1" t="s">
        <v>29</v>
      </c>
      <c r="F41" s="1" t="s">
        <v>34</v>
      </c>
      <c r="G41" s="1" t="s">
        <v>37</v>
      </c>
      <c r="H41" s="2">
        <v>371.82</v>
      </c>
      <c r="I41" s="3">
        <v>2.4900000000000002</v>
      </c>
      <c r="J41" s="2">
        <v>47.29</v>
      </c>
      <c r="K41" s="2">
        <v>117.74</v>
      </c>
      <c r="L41" s="2">
        <v>48.07</v>
      </c>
      <c r="M41" s="2">
        <v>0</v>
      </c>
      <c r="N41" s="2">
        <v>0</v>
      </c>
      <c r="O41" s="3">
        <v>26.7</v>
      </c>
      <c r="P41" s="3">
        <v>1.39</v>
      </c>
      <c r="Q41" s="2">
        <v>7.01</v>
      </c>
      <c r="R41" s="2">
        <v>3.11</v>
      </c>
      <c r="S41" s="2">
        <v>6.68</v>
      </c>
      <c r="T41" s="2">
        <v>10.07</v>
      </c>
      <c r="U41" s="2">
        <v>31.64</v>
      </c>
      <c r="V41" s="2">
        <f>SUM(tbl_ProfitPerTruck[[#This Row],[Truck_Fuel_Cost]:[Overhead_Allocation]])+SUM(K40:N41)</f>
        <v>443.51</v>
      </c>
      <c r="W41" s="2">
        <f>tbl_ProfitPerTruck[[#This Row],[Final_Invoice_Amount]]-SUM(tbl_ProfitPerTruck[[#This Row],[Direct_Labor_COGS]:[Permit_Fees_COGS]])</f>
        <v>206.01</v>
      </c>
      <c r="X41" s="2">
        <f>tbl_ProfitPerTruck[[#This Row],[Final_Invoice_Amount]]-tbl_ProfitPerTruck[[#This Row],[TTL_COSTS]]</f>
        <v>-71.69</v>
      </c>
    </row>
    <row r="42" spans="1:24" x14ac:dyDescent="0.35">
      <c r="A42" s="13">
        <v>45681</v>
      </c>
      <c r="B42" s="13" t="s">
        <v>21</v>
      </c>
      <c r="C42" s="1" t="s">
        <v>87</v>
      </c>
      <c r="D42" s="1" t="s">
        <v>57</v>
      </c>
      <c r="E42" s="1" t="s">
        <v>24</v>
      </c>
      <c r="F42" s="1" t="s">
        <v>25</v>
      </c>
      <c r="G42" s="1" t="s">
        <v>35</v>
      </c>
      <c r="H42" s="2">
        <v>9755.69</v>
      </c>
      <c r="I42" s="3">
        <v>13.09</v>
      </c>
      <c r="J42" s="2">
        <v>43.76</v>
      </c>
      <c r="K42" s="2">
        <v>572.96</v>
      </c>
      <c r="L42" s="2">
        <v>3641.92</v>
      </c>
      <c r="M42" s="2">
        <v>0</v>
      </c>
      <c r="N42" s="2">
        <v>0</v>
      </c>
      <c r="O42" s="3">
        <v>7.5</v>
      </c>
      <c r="P42" s="3">
        <v>0.38</v>
      </c>
      <c r="Q42" s="2">
        <v>2.08</v>
      </c>
      <c r="R42" s="2">
        <v>0.56999999999999995</v>
      </c>
      <c r="S42" s="2">
        <v>6.75</v>
      </c>
      <c r="T42" s="2">
        <v>8.9600000000000009</v>
      </c>
      <c r="U42" s="2">
        <v>1070.69</v>
      </c>
      <c r="V42" s="2">
        <f>SUM(tbl_ProfitPerTruck[[#This Row],[Truck_Fuel_Cost]:[Overhead_Allocation]])+SUM(K41:N42)</f>
        <v>5469.7400000000007</v>
      </c>
      <c r="W42" s="2">
        <f>tbl_ProfitPerTruck[[#This Row],[Final_Invoice_Amount]]-SUM(tbl_ProfitPerTruck[[#This Row],[Direct_Labor_COGS]:[Permit_Fees_COGS]])</f>
        <v>5540.81</v>
      </c>
      <c r="X42" s="2">
        <f>tbl_ProfitPerTruck[[#This Row],[Final_Invoice_Amount]]-tbl_ProfitPerTruck[[#This Row],[TTL_COSTS]]</f>
        <v>4285.95</v>
      </c>
    </row>
    <row r="43" spans="1:24" x14ac:dyDescent="0.35">
      <c r="A43" s="13">
        <v>45674</v>
      </c>
      <c r="B43" s="13" t="s">
        <v>21</v>
      </c>
      <c r="C43" s="1" t="s">
        <v>88</v>
      </c>
      <c r="D43" s="1" t="s">
        <v>49</v>
      </c>
      <c r="E43" s="1" t="s">
        <v>29</v>
      </c>
      <c r="F43" s="1" t="s">
        <v>30</v>
      </c>
      <c r="G43" s="1" t="s">
        <v>31</v>
      </c>
      <c r="H43" s="2">
        <v>303.13</v>
      </c>
      <c r="I43" s="3">
        <v>1.7</v>
      </c>
      <c r="J43" s="2">
        <v>38.619999999999997</v>
      </c>
      <c r="K43" s="2">
        <v>65.47</v>
      </c>
      <c r="L43" s="2">
        <v>10.29</v>
      </c>
      <c r="M43" s="2">
        <v>0</v>
      </c>
      <c r="N43" s="2">
        <v>0</v>
      </c>
      <c r="O43" s="3">
        <v>12.6</v>
      </c>
      <c r="P43" s="3">
        <v>0.73</v>
      </c>
      <c r="Q43" s="2">
        <v>3.29</v>
      </c>
      <c r="R43" s="2">
        <v>1.51</v>
      </c>
      <c r="S43" s="2">
        <v>7.49</v>
      </c>
      <c r="T43" s="2">
        <v>9.7799999999999994</v>
      </c>
      <c r="U43" s="2">
        <v>32.17</v>
      </c>
      <c r="V43" s="2">
        <f>SUM(tbl_ProfitPerTruck[[#This Row],[Truck_Fuel_Cost]:[Overhead_Allocation]])+SUM(K42:N43)</f>
        <v>4344.88</v>
      </c>
      <c r="W43" s="2">
        <f>tbl_ProfitPerTruck[[#This Row],[Final_Invoice_Amount]]-SUM(tbl_ProfitPerTruck[[#This Row],[Direct_Labor_COGS]:[Permit_Fees_COGS]])</f>
        <v>227.37</v>
      </c>
      <c r="X43" s="2">
        <f>tbl_ProfitPerTruck[[#This Row],[Final_Invoice_Amount]]-tbl_ProfitPerTruck[[#This Row],[TTL_COSTS]]</f>
        <v>-4041.75</v>
      </c>
    </row>
    <row r="44" spans="1:24" x14ac:dyDescent="0.35">
      <c r="A44" s="13">
        <v>45662</v>
      </c>
      <c r="B44" s="13" t="s">
        <v>21</v>
      </c>
      <c r="C44" s="1" t="s">
        <v>89</v>
      </c>
      <c r="D44" s="1" t="s">
        <v>23</v>
      </c>
      <c r="E44" s="1" t="s">
        <v>24</v>
      </c>
      <c r="F44" s="1" t="s">
        <v>34</v>
      </c>
      <c r="G44" s="1" t="s">
        <v>37</v>
      </c>
      <c r="H44" s="2">
        <v>688.93</v>
      </c>
      <c r="I44" s="3">
        <v>3.28</v>
      </c>
      <c r="J44" s="2">
        <v>42.04</v>
      </c>
      <c r="K44" s="2">
        <v>138.1</v>
      </c>
      <c r="L44" s="2">
        <v>100.07</v>
      </c>
      <c r="M44" s="2">
        <v>0</v>
      </c>
      <c r="N44" s="2">
        <v>0</v>
      </c>
      <c r="O44" s="3">
        <v>12.2</v>
      </c>
      <c r="P44" s="3">
        <v>0.54</v>
      </c>
      <c r="Q44" s="2">
        <v>2.44</v>
      </c>
      <c r="R44" s="2">
        <v>1.36</v>
      </c>
      <c r="S44" s="2">
        <v>6.77</v>
      </c>
      <c r="T44" s="2">
        <v>7.23</v>
      </c>
      <c r="U44" s="2">
        <v>52.44</v>
      </c>
      <c r="V44" s="2">
        <f>SUM(tbl_ProfitPerTruck[[#This Row],[Truck_Fuel_Cost]:[Overhead_Allocation]])+SUM(K43:N44)</f>
        <v>384.16999999999996</v>
      </c>
      <c r="W44" s="2">
        <f>tbl_ProfitPerTruck[[#This Row],[Final_Invoice_Amount]]-SUM(tbl_ProfitPerTruck[[#This Row],[Direct_Labor_COGS]:[Permit_Fees_COGS]])</f>
        <v>450.76</v>
      </c>
      <c r="X44" s="2">
        <f>tbl_ProfitPerTruck[[#This Row],[Final_Invoice_Amount]]-tbl_ProfitPerTruck[[#This Row],[TTL_COSTS]]</f>
        <v>304.76</v>
      </c>
    </row>
    <row r="45" spans="1:24" x14ac:dyDescent="0.35">
      <c r="A45" s="13">
        <v>45664</v>
      </c>
      <c r="B45" s="13" t="s">
        <v>21</v>
      </c>
      <c r="C45" s="1" t="s">
        <v>90</v>
      </c>
      <c r="D45" s="1" t="s">
        <v>33</v>
      </c>
      <c r="E45" s="1" t="s">
        <v>29</v>
      </c>
      <c r="F45" s="1" t="s">
        <v>34</v>
      </c>
      <c r="G45" s="1" t="s">
        <v>43</v>
      </c>
      <c r="H45" s="2">
        <v>910.58</v>
      </c>
      <c r="I45" s="3">
        <v>3.84</v>
      </c>
      <c r="J45" s="2">
        <v>45.46</v>
      </c>
      <c r="K45" s="2">
        <v>174.47</v>
      </c>
      <c r="L45" s="2">
        <v>230.74</v>
      </c>
      <c r="M45" s="2">
        <v>0</v>
      </c>
      <c r="N45" s="2">
        <v>0</v>
      </c>
      <c r="O45" s="3">
        <v>32</v>
      </c>
      <c r="P45" s="3">
        <v>1.52</v>
      </c>
      <c r="Q45" s="2">
        <v>7.55</v>
      </c>
      <c r="R45" s="2">
        <v>3.56</v>
      </c>
      <c r="S45" s="2">
        <v>5.71</v>
      </c>
      <c r="T45" s="2">
        <v>7.67</v>
      </c>
      <c r="U45" s="2">
        <v>56.21</v>
      </c>
      <c r="V45" s="2">
        <f>SUM(tbl_ProfitPerTruck[[#This Row],[Truck_Fuel_Cost]:[Overhead_Allocation]])+SUM(K44:N45)</f>
        <v>724.08</v>
      </c>
      <c r="W45" s="2">
        <f>tbl_ProfitPerTruck[[#This Row],[Final_Invoice_Amount]]-SUM(tbl_ProfitPerTruck[[#This Row],[Direct_Labor_COGS]:[Permit_Fees_COGS]])</f>
        <v>505.37</v>
      </c>
      <c r="X45" s="2">
        <f>tbl_ProfitPerTruck[[#This Row],[Final_Invoice_Amount]]-tbl_ProfitPerTruck[[#This Row],[TTL_COSTS]]</f>
        <v>186.5</v>
      </c>
    </row>
    <row r="46" spans="1:24" x14ac:dyDescent="0.35">
      <c r="A46" s="13">
        <v>45672</v>
      </c>
      <c r="B46" s="13" t="s">
        <v>21</v>
      </c>
      <c r="C46" s="1" t="s">
        <v>91</v>
      </c>
      <c r="D46" s="1" t="s">
        <v>72</v>
      </c>
      <c r="E46" s="1" t="s">
        <v>29</v>
      </c>
      <c r="F46" s="1" t="s">
        <v>30</v>
      </c>
      <c r="G46" s="1" t="s">
        <v>43</v>
      </c>
      <c r="H46" s="2">
        <v>345.62</v>
      </c>
      <c r="I46" s="3">
        <v>1.69</v>
      </c>
      <c r="J46" s="2">
        <v>45.81</v>
      </c>
      <c r="K46" s="2">
        <v>77.2</v>
      </c>
      <c r="L46" s="2">
        <v>25.08</v>
      </c>
      <c r="M46" s="2">
        <v>0</v>
      </c>
      <c r="N46" s="2">
        <v>0</v>
      </c>
      <c r="O46" s="3">
        <v>18.399999999999999</v>
      </c>
      <c r="P46" s="3">
        <v>0.93</v>
      </c>
      <c r="Q46" s="2">
        <v>4.34</v>
      </c>
      <c r="R46" s="2">
        <v>1.04</v>
      </c>
      <c r="S46" s="2">
        <v>6.68</v>
      </c>
      <c r="T46" s="2">
        <v>9.74</v>
      </c>
      <c r="U46" s="2">
        <v>30.09</v>
      </c>
      <c r="V46" s="2">
        <f>SUM(tbl_ProfitPerTruck[[#This Row],[Truck_Fuel_Cost]:[Overhead_Allocation]])+SUM(K45:N46)</f>
        <v>559.38</v>
      </c>
      <c r="W46" s="2">
        <f>tbl_ProfitPerTruck[[#This Row],[Final_Invoice_Amount]]-SUM(tbl_ProfitPerTruck[[#This Row],[Direct_Labor_COGS]:[Permit_Fees_COGS]])</f>
        <v>243.34</v>
      </c>
      <c r="X46" s="2">
        <f>tbl_ProfitPerTruck[[#This Row],[Final_Invoice_Amount]]-tbl_ProfitPerTruck[[#This Row],[TTL_COSTS]]</f>
        <v>-213.76</v>
      </c>
    </row>
    <row r="47" spans="1:24" x14ac:dyDescent="0.35">
      <c r="A47" s="13">
        <v>45672</v>
      </c>
      <c r="B47" s="13" t="s">
        <v>21</v>
      </c>
      <c r="C47" s="1" t="s">
        <v>92</v>
      </c>
      <c r="D47" s="1" t="s">
        <v>23</v>
      </c>
      <c r="E47" s="1" t="s">
        <v>24</v>
      </c>
      <c r="F47" s="1" t="s">
        <v>25</v>
      </c>
      <c r="G47" s="1" t="s">
        <v>26</v>
      </c>
      <c r="H47" s="2">
        <v>12431.51</v>
      </c>
      <c r="I47" s="3">
        <v>7.05</v>
      </c>
      <c r="J47" s="2">
        <v>38.19</v>
      </c>
      <c r="K47" s="2">
        <v>269.2</v>
      </c>
      <c r="L47" s="2">
        <v>4165.75</v>
      </c>
      <c r="M47" s="2">
        <v>0</v>
      </c>
      <c r="N47" s="2">
        <v>0</v>
      </c>
      <c r="O47" s="3">
        <v>17.5</v>
      </c>
      <c r="P47" s="3">
        <v>0.99</v>
      </c>
      <c r="Q47" s="2">
        <v>4.01</v>
      </c>
      <c r="R47" s="2">
        <v>1.28</v>
      </c>
      <c r="S47" s="2">
        <v>6.4</v>
      </c>
      <c r="T47" s="2">
        <v>8.1999999999999993</v>
      </c>
      <c r="U47" s="2">
        <v>802.48</v>
      </c>
      <c r="V47" s="2">
        <f>SUM(tbl_ProfitPerTruck[[#This Row],[Truck_Fuel_Cost]:[Overhead_Allocation]])+SUM(K46:N47)</f>
        <v>5359.5999999999995</v>
      </c>
      <c r="W47" s="2">
        <f>tbl_ProfitPerTruck[[#This Row],[Final_Invoice_Amount]]-SUM(tbl_ProfitPerTruck[[#This Row],[Direct_Labor_COGS]:[Permit_Fees_COGS]])</f>
        <v>7996.56</v>
      </c>
      <c r="X47" s="2">
        <f>tbl_ProfitPerTruck[[#This Row],[Final_Invoice_Amount]]-tbl_ProfitPerTruck[[#This Row],[TTL_COSTS]]</f>
        <v>7071.9100000000008</v>
      </c>
    </row>
    <row r="48" spans="1:24" x14ac:dyDescent="0.35">
      <c r="A48" s="13">
        <v>45682</v>
      </c>
      <c r="B48" s="13" t="s">
        <v>21</v>
      </c>
      <c r="C48" s="1" t="s">
        <v>93</v>
      </c>
      <c r="D48" s="1" t="s">
        <v>23</v>
      </c>
      <c r="E48" s="1" t="s">
        <v>24</v>
      </c>
      <c r="F48" s="1" t="s">
        <v>25</v>
      </c>
      <c r="G48" s="1" t="s">
        <v>37</v>
      </c>
      <c r="H48" s="2">
        <v>13715.56</v>
      </c>
      <c r="I48" s="3">
        <v>7.75</v>
      </c>
      <c r="J48" s="2">
        <v>51.45</v>
      </c>
      <c r="K48" s="2">
        <v>398.48</v>
      </c>
      <c r="L48" s="2">
        <v>4136.72</v>
      </c>
      <c r="M48" s="2">
        <v>1121.8</v>
      </c>
      <c r="N48" s="2">
        <v>188.21</v>
      </c>
      <c r="O48" s="3">
        <v>10.7</v>
      </c>
      <c r="P48" s="3">
        <v>0.65</v>
      </c>
      <c r="Q48" s="2">
        <v>2.4700000000000002</v>
      </c>
      <c r="R48" s="2">
        <v>1.26</v>
      </c>
      <c r="S48" s="2">
        <v>6.31</v>
      </c>
      <c r="T48" s="2">
        <v>8.1199999999999992</v>
      </c>
      <c r="U48" s="2">
        <v>1499.21</v>
      </c>
      <c r="V48" s="2">
        <f>SUM(tbl_ProfitPerTruck[[#This Row],[Truck_Fuel_Cost]:[Overhead_Allocation]])+SUM(K47:N48)</f>
        <v>11797.53</v>
      </c>
      <c r="W48" s="2">
        <f>tbl_ProfitPerTruck[[#This Row],[Final_Invoice_Amount]]-SUM(tbl_ProfitPerTruck[[#This Row],[Direct_Labor_COGS]:[Permit_Fees_COGS]])</f>
        <v>7870.3499999999985</v>
      </c>
      <c r="X48" s="2">
        <f>tbl_ProfitPerTruck[[#This Row],[Final_Invoice_Amount]]-tbl_ProfitPerTruck[[#This Row],[TTL_COSTS]]</f>
        <v>1918.0299999999988</v>
      </c>
    </row>
    <row r="49" spans="1:24" x14ac:dyDescent="0.35">
      <c r="A49" s="13">
        <v>45675</v>
      </c>
      <c r="B49" s="13" t="s">
        <v>21</v>
      </c>
      <c r="C49" s="1" t="s">
        <v>94</v>
      </c>
      <c r="D49" s="1" t="s">
        <v>57</v>
      </c>
      <c r="E49" s="1" t="s">
        <v>24</v>
      </c>
      <c r="F49" s="1" t="s">
        <v>25</v>
      </c>
      <c r="G49" s="1" t="s">
        <v>35</v>
      </c>
      <c r="H49" s="2">
        <v>8032.1</v>
      </c>
      <c r="I49" s="3">
        <v>9.1</v>
      </c>
      <c r="J49" s="2">
        <v>39.26</v>
      </c>
      <c r="K49" s="2">
        <v>357.39</v>
      </c>
      <c r="L49" s="2">
        <v>2600.09</v>
      </c>
      <c r="M49" s="2">
        <v>563.89</v>
      </c>
      <c r="N49" s="2">
        <v>264.86</v>
      </c>
      <c r="O49" s="3">
        <v>16.3</v>
      </c>
      <c r="P49" s="3">
        <v>0.65</v>
      </c>
      <c r="Q49" s="2">
        <v>4.2300000000000004</v>
      </c>
      <c r="R49" s="2">
        <v>1.53</v>
      </c>
      <c r="S49" s="2">
        <v>4.75</v>
      </c>
      <c r="T49" s="2">
        <v>11.37</v>
      </c>
      <c r="U49" s="2">
        <v>925.72</v>
      </c>
      <c r="V49" s="2">
        <f>SUM(tbl_ProfitPerTruck[[#This Row],[Truck_Fuel_Cost]:[Overhead_Allocation]])+SUM(K48:N49)</f>
        <v>10579.040000000003</v>
      </c>
      <c r="W49" s="2">
        <f>tbl_ProfitPerTruck[[#This Row],[Final_Invoice_Amount]]-SUM(tbl_ProfitPerTruck[[#This Row],[Direct_Labor_COGS]:[Permit_Fees_COGS]])</f>
        <v>4245.8700000000008</v>
      </c>
      <c r="X49" s="2">
        <f>tbl_ProfitPerTruck[[#This Row],[Final_Invoice_Amount]]-tbl_ProfitPerTruck[[#This Row],[TTL_COSTS]]</f>
        <v>-2546.9400000000023</v>
      </c>
    </row>
    <row r="50" spans="1:24" x14ac:dyDescent="0.35">
      <c r="A50" s="13">
        <v>45686</v>
      </c>
      <c r="B50" s="13" t="s">
        <v>21</v>
      </c>
      <c r="C50" s="1" t="s">
        <v>95</v>
      </c>
      <c r="D50" s="1" t="s">
        <v>23</v>
      </c>
      <c r="E50" s="1" t="s">
        <v>24</v>
      </c>
      <c r="F50" s="1" t="s">
        <v>25</v>
      </c>
      <c r="G50" s="1" t="s">
        <v>31</v>
      </c>
      <c r="H50" s="2">
        <v>9826.7099999999991</v>
      </c>
      <c r="I50" s="3">
        <v>8.56</v>
      </c>
      <c r="J50" s="2">
        <v>45.1</v>
      </c>
      <c r="K50" s="2">
        <v>386.1</v>
      </c>
      <c r="L50" s="2">
        <v>3841.11</v>
      </c>
      <c r="M50" s="2">
        <v>0</v>
      </c>
      <c r="N50" s="2">
        <v>0</v>
      </c>
      <c r="O50" s="3">
        <v>20.8</v>
      </c>
      <c r="P50" s="3">
        <v>0.92</v>
      </c>
      <c r="Q50" s="2">
        <v>5.34</v>
      </c>
      <c r="R50" s="2">
        <v>1.82</v>
      </c>
      <c r="S50" s="2">
        <v>6.66</v>
      </c>
      <c r="T50" s="2">
        <v>7.31</v>
      </c>
      <c r="U50" s="2">
        <v>676.71</v>
      </c>
      <c r="V50" s="2">
        <f>SUM(tbl_ProfitPerTruck[[#This Row],[Truck_Fuel_Cost]:[Overhead_Allocation]])+SUM(K49:N50)</f>
        <v>8711.2800000000007</v>
      </c>
      <c r="W50" s="2">
        <f>tbl_ProfitPerTruck[[#This Row],[Final_Invoice_Amount]]-SUM(tbl_ProfitPerTruck[[#This Row],[Direct_Labor_COGS]:[Permit_Fees_COGS]])</f>
        <v>5599.4999999999991</v>
      </c>
      <c r="X50" s="2">
        <f>tbl_ProfitPerTruck[[#This Row],[Final_Invoice_Amount]]-tbl_ProfitPerTruck[[#This Row],[TTL_COSTS]]</f>
        <v>1115.4299999999985</v>
      </c>
    </row>
    <row r="51" spans="1:24" x14ac:dyDescent="0.35">
      <c r="A51" s="13">
        <v>45676</v>
      </c>
      <c r="B51" s="13" t="s">
        <v>21</v>
      </c>
      <c r="C51" s="1" t="s">
        <v>96</v>
      </c>
      <c r="D51" s="1" t="s">
        <v>49</v>
      </c>
      <c r="E51" s="1" t="s">
        <v>29</v>
      </c>
      <c r="F51" s="1" t="s">
        <v>34</v>
      </c>
      <c r="G51" s="1" t="s">
        <v>35</v>
      </c>
      <c r="H51" s="2">
        <v>994.14</v>
      </c>
      <c r="I51" s="3">
        <v>2.4500000000000002</v>
      </c>
      <c r="J51" s="2">
        <v>57.32</v>
      </c>
      <c r="K51" s="2">
        <v>140.37</v>
      </c>
      <c r="L51" s="2">
        <v>118.59</v>
      </c>
      <c r="M51" s="2">
        <v>0</v>
      </c>
      <c r="N51" s="2">
        <v>0</v>
      </c>
      <c r="O51" s="3">
        <v>28.1</v>
      </c>
      <c r="P51" s="3">
        <v>1.31</v>
      </c>
      <c r="Q51" s="2">
        <v>6.55</v>
      </c>
      <c r="R51" s="2">
        <v>1.88</v>
      </c>
      <c r="S51" s="2">
        <v>5.31</v>
      </c>
      <c r="T51" s="2">
        <v>8.89</v>
      </c>
      <c r="U51" s="2">
        <v>60.85</v>
      </c>
      <c r="V51" s="2">
        <f>SUM(tbl_ProfitPerTruck[[#This Row],[Truck_Fuel_Cost]:[Overhead_Allocation]])+SUM(K50:N51)</f>
        <v>4569.6499999999996</v>
      </c>
      <c r="W51" s="2">
        <f>tbl_ProfitPerTruck[[#This Row],[Final_Invoice_Amount]]-SUM(tbl_ProfitPerTruck[[#This Row],[Direct_Labor_COGS]:[Permit_Fees_COGS]])</f>
        <v>735.18</v>
      </c>
      <c r="X51" s="2">
        <f>tbl_ProfitPerTruck[[#This Row],[Final_Invoice_Amount]]-tbl_ProfitPerTruck[[#This Row],[TTL_COSTS]]</f>
        <v>-3575.5099999999998</v>
      </c>
    </row>
    <row r="52" spans="1:24" x14ac:dyDescent="0.35">
      <c r="A52" s="13">
        <v>45682</v>
      </c>
      <c r="B52" s="13" t="s">
        <v>21</v>
      </c>
      <c r="C52" s="1" t="s">
        <v>97</v>
      </c>
      <c r="D52" s="1" t="s">
        <v>80</v>
      </c>
      <c r="E52" s="1" t="s">
        <v>29</v>
      </c>
      <c r="F52" s="1" t="s">
        <v>30</v>
      </c>
      <c r="G52" s="1" t="s">
        <v>31</v>
      </c>
      <c r="H52" s="2">
        <v>216.37</v>
      </c>
      <c r="I52" s="3">
        <v>1.28</v>
      </c>
      <c r="J52" s="2">
        <v>43.6</v>
      </c>
      <c r="K52" s="2">
        <v>55.93</v>
      </c>
      <c r="L52" s="2">
        <v>11.87</v>
      </c>
      <c r="M52" s="2">
        <v>0</v>
      </c>
      <c r="N52" s="2">
        <v>0</v>
      </c>
      <c r="O52" s="3">
        <v>2</v>
      </c>
      <c r="P52" s="3">
        <v>0.19</v>
      </c>
      <c r="Q52" s="2">
        <v>0.46</v>
      </c>
      <c r="R52" s="2">
        <v>0.18</v>
      </c>
      <c r="S52" s="2">
        <v>6.71</v>
      </c>
      <c r="T52" s="2">
        <v>9.7899999999999991</v>
      </c>
      <c r="U52" s="2">
        <v>25</v>
      </c>
      <c r="V52" s="2">
        <f>SUM(tbl_ProfitPerTruck[[#This Row],[Truck_Fuel_Cost]:[Overhead_Allocation]])+SUM(K51:N52)</f>
        <v>368.90000000000003</v>
      </c>
      <c r="W52" s="2">
        <f>tbl_ProfitPerTruck[[#This Row],[Final_Invoice_Amount]]-SUM(tbl_ProfitPerTruck[[#This Row],[Direct_Labor_COGS]:[Permit_Fees_COGS]])</f>
        <v>148.57</v>
      </c>
      <c r="X52" s="2">
        <f>tbl_ProfitPerTruck[[#This Row],[Final_Invoice_Amount]]-tbl_ProfitPerTruck[[#This Row],[TTL_COSTS]]</f>
        <v>-152.53000000000003</v>
      </c>
    </row>
    <row r="53" spans="1:24" x14ac:dyDescent="0.35">
      <c r="A53" s="13">
        <v>45669</v>
      </c>
      <c r="B53" s="13" t="s">
        <v>21</v>
      </c>
      <c r="C53" s="1" t="s">
        <v>98</v>
      </c>
      <c r="D53" s="1" t="s">
        <v>49</v>
      </c>
      <c r="E53" s="1" t="s">
        <v>29</v>
      </c>
      <c r="F53" s="1" t="s">
        <v>34</v>
      </c>
      <c r="G53" s="1" t="s">
        <v>26</v>
      </c>
      <c r="H53" s="2">
        <v>752.98</v>
      </c>
      <c r="I53" s="3">
        <v>1.67</v>
      </c>
      <c r="J53" s="2">
        <v>50.58</v>
      </c>
      <c r="K53" s="2">
        <v>84.23</v>
      </c>
      <c r="L53" s="2">
        <v>152.66</v>
      </c>
      <c r="M53" s="2">
        <v>0</v>
      </c>
      <c r="N53" s="2">
        <v>0</v>
      </c>
      <c r="O53" s="3">
        <v>6.2</v>
      </c>
      <c r="P53" s="3">
        <v>0.28999999999999998</v>
      </c>
      <c r="Q53" s="2">
        <v>1.73</v>
      </c>
      <c r="R53" s="2">
        <v>0.56999999999999995</v>
      </c>
      <c r="S53" s="2">
        <v>5.21</v>
      </c>
      <c r="T53" s="2">
        <v>7.51</v>
      </c>
      <c r="U53" s="2">
        <v>52.08</v>
      </c>
      <c r="V53" s="2">
        <f>SUM(tbl_ProfitPerTruck[[#This Row],[Truck_Fuel_Cost]:[Overhead_Allocation]])+SUM(K52:N53)</f>
        <v>371.78999999999996</v>
      </c>
      <c r="W53" s="2">
        <f>tbl_ProfitPerTruck[[#This Row],[Final_Invoice_Amount]]-SUM(tbl_ProfitPerTruck[[#This Row],[Direct_Labor_COGS]:[Permit_Fees_COGS]])</f>
        <v>516.09</v>
      </c>
      <c r="X53" s="2">
        <f>tbl_ProfitPerTruck[[#This Row],[Final_Invoice_Amount]]-tbl_ProfitPerTruck[[#This Row],[TTL_COSTS]]</f>
        <v>381.19000000000005</v>
      </c>
    </row>
    <row r="54" spans="1:24" x14ac:dyDescent="0.35">
      <c r="A54" s="13">
        <v>45680</v>
      </c>
      <c r="B54" s="13" t="s">
        <v>21</v>
      </c>
      <c r="C54" s="1" t="s">
        <v>99</v>
      </c>
      <c r="D54" s="1" t="s">
        <v>45</v>
      </c>
      <c r="E54" s="1" t="s">
        <v>29</v>
      </c>
      <c r="F54" s="1" t="s">
        <v>30</v>
      </c>
      <c r="G54" s="1" t="s">
        <v>43</v>
      </c>
      <c r="H54" s="2">
        <v>381.33</v>
      </c>
      <c r="I54" s="3">
        <v>1.18</v>
      </c>
      <c r="J54" s="2">
        <v>45.7</v>
      </c>
      <c r="K54" s="2">
        <v>54.08</v>
      </c>
      <c r="L54" s="2">
        <v>35.93</v>
      </c>
      <c r="M54" s="2">
        <v>0</v>
      </c>
      <c r="N54" s="2">
        <v>0</v>
      </c>
      <c r="O54" s="3">
        <v>26.2</v>
      </c>
      <c r="P54" s="3">
        <v>1.0900000000000001</v>
      </c>
      <c r="Q54" s="2">
        <v>7.26</v>
      </c>
      <c r="R54" s="2">
        <v>2.21</v>
      </c>
      <c r="S54" s="2">
        <v>6.67</v>
      </c>
      <c r="T54" s="2">
        <v>11.1</v>
      </c>
      <c r="U54" s="2">
        <v>39.32</v>
      </c>
      <c r="V54" s="2">
        <f>SUM(tbl_ProfitPerTruck[[#This Row],[Truck_Fuel_Cost]:[Overhead_Allocation]])+SUM(K53:N54)</f>
        <v>393.46</v>
      </c>
      <c r="W54" s="2">
        <f>tbl_ProfitPerTruck[[#This Row],[Final_Invoice_Amount]]-SUM(tbl_ProfitPerTruck[[#This Row],[Direct_Labor_COGS]:[Permit_Fees_COGS]])</f>
        <v>291.32</v>
      </c>
      <c r="X54" s="2">
        <f>tbl_ProfitPerTruck[[#This Row],[Final_Invoice_Amount]]-tbl_ProfitPerTruck[[#This Row],[TTL_COSTS]]</f>
        <v>-12.129999999999995</v>
      </c>
    </row>
    <row r="55" spans="1:24" x14ac:dyDescent="0.35">
      <c r="A55" s="13">
        <v>45668</v>
      </c>
      <c r="B55" s="13" t="s">
        <v>21</v>
      </c>
      <c r="C55" s="1" t="s">
        <v>100</v>
      </c>
      <c r="D55" s="1" t="s">
        <v>45</v>
      </c>
      <c r="E55" s="1" t="s">
        <v>29</v>
      </c>
      <c r="F55" s="1" t="s">
        <v>34</v>
      </c>
      <c r="G55" s="1" t="s">
        <v>43</v>
      </c>
      <c r="H55" s="2">
        <v>432.65</v>
      </c>
      <c r="I55" s="3">
        <v>2.63</v>
      </c>
      <c r="J55" s="2">
        <v>42.35</v>
      </c>
      <c r="K55" s="2">
        <v>111.58</v>
      </c>
      <c r="L55" s="2">
        <v>68.47</v>
      </c>
      <c r="M55" s="2">
        <v>0</v>
      </c>
      <c r="N55" s="2">
        <v>0</v>
      </c>
      <c r="O55" s="3">
        <v>23.1</v>
      </c>
      <c r="P55" s="3">
        <v>1.08</v>
      </c>
      <c r="Q55" s="2">
        <v>5.34</v>
      </c>
      <c r="R55" s="2">
        <v>1.55</v>
      </c>
      <c r="S55" s="2">
        <v>4.84</v>
      </c>
      <c r="T55" s="2">
        <v>10.050000000000001</v>
      </c>
      <c r="U55" s="2">
        <v>33.450000000000003</v>
      </c>
      <c r="V55" s="2">
        <f>SUM(tbl_ProfitPerTruck[[#This Row],[Truck_Fuel_Cost]:[Overhead_Allocation]])+SUM(K54:N55)</f>
        <v>325.28999999999996</v>
      </c>
      <c r="W55" s="2">
        <f>tbl_ProfitPerTruck[[#This Row],[Final_Invoice_Amount]]-SUM(tbl_ProfitPerTruck[[#This Row],[Direct_Labor_COGS]:[Permit_Fees_COGS]])</f>
        <v>252.59999999999997</v>
      </c>
      <c r="X55" s="2">
        <f>tbl_ProfitPerTruck[[#This Row],[Final_Invoice_Amount]]-tbl_ProfitPerTruck[[#This Row],[TTL_COSTS]]</f>
        <v>107.36000000000001</v>
      </c>
    </row>
    <row r="56" spans="1:24" x14ac:dyDescent="0.35">
      <c r="A56" s="13">
        <v>45662</v>
      </c>
      <c r="B56" s="13" t="s">
        <v>21</v>
      </c>
      <c r="C56" s="1" t="s">
        <v>101</v>
      </c>
      <c r="D56" s="1" t="s">
        <v>45</v>
      </c>
      <c r="E56" s="1" t="s">
        <v>29</v>
      </c>
      <c r="F56" s="1" t="s">
        <v>34</v>
      </c>
      <c r="G56" s="1" t="s">
        <v>43</v>
      </c>
      <c r="H56" s="2">
        <v>1041.06</v>
      </c>
      <c r="I56" s="3">
        <v>2.21</v>
      </c>
      <c r="J56" s="2">
        <v>48.53</v>
      </c>
      <c r="K56" s="2">
        <v>107.18</v>
      </c>
      <c r="L56" s="2">
        <v>173.3</v>
      </c>
      <c r="M56" s="2">
        <v>0</v>
      </c>
      <c r="N56" s="2">
        <v>0</v>
      </c>
      <c r="O56" s="3">
        <v>2.8</v>
      </c>
      <c r="P56" s="3">
        <v>0.17</v>
      </c>
      <c r="Q56" s="2">
        <v>0.67</v>
      </c>
      <c r="R56" s="2">
        <v>0.25</v>
      </c>
      <c r="S56" s="2">
        <v>5.1100000000000003</v>
      </c>
      <c r="T56" s="2">
        <v>10.42</v>
      </c>
      <c r="U56" s="2">
        <v>67.95</v>
      </c>
      <c r="V56" s="2">
        <f>SUM(tbl_ProfitPerTruck[[#This Row],[Truck_Fuel_Cost]:[Overhead_Allocation]])+SUM(K55:N56)</f>
        <v>544.93000000000006</v>
      </c>
      <c r="W56" s="2">
        <f>tbl_ProfitPerTruck[[#This Row],[Final_Invoice_Amount]]-SUM(tbl_ProfitPerTruck[[#This Row],[Direct_Labor_COGS]:[Permit_Fees_COGS]])</f>
        <v>760.57999999999993</v>
      </c>
      <c r="X56" s="2">
        <f>tbl_ProfitPerTruck[[#This Row],[Final_Invoice_Amount]]-tbl_ProfitPerTruck[[#This Row],[TTL_COSTS]]</f>
        <v>496.12999999999988</v>
      </c>
    </row>
    <row r="57" spans="1:24" x14ac:dyDescent="0.35">
      <c r="A57" s="13">
        <v>45688</v>
      </c>
      <c r="B57" s="13" t="s">
        <v>21</v>
      </c>
      <c r="C57" s="1" t="s">
        <v>102</v>
      </c>
      <c r="D57" s="1" t="s">
        <v>72</v>
      </c>
      <c r="E57" s="1" t="s">
        <v>29</v>
      </c>
      <c r="F57" s="1" t="s">
        <v>34</v>
      </c>
      <c r="G57" s="1" t="s">
        <v>37</v>
      </c>
      <c r="H57" s="2">
        <v>1126.58</v>
      </c>
      <c r="I57" s="3">
        <v>2.82</v>
      </c>
      <c r="J57" s="2">
        <v>42.11</v>
      </c>
      <c r="K57" s="2">
        <v>118.63</v>
      </c>
      <c r="L57" s="2">
        <v>196.17</v>
      </c>
      <c r="M57" s="2">
        <v>0</v>
      </c>
      <c r="N57" s="2">
        <v>0</v>
      </c>
      <c r="O57" s="3">
        <v>39.9</v>
      </c>
      <c r="P57" s="3">
        <v>1.82</v>
      </c>
      <c r="Q57" s="2">
        <v>10.89</v>
      </c>
      <c r="R57" s="2">
        <v>4.32</v>
      </c>
      <c r="S57" s="2">
        <v>7.4</v>
      </c>
      <c r="T57" s="2">
        <v>7.62</v>
      </c>
      <c r="U57" s="2">
        <v>117</v>
      </c>
      <c r="V57" s="2">
        <f>SUM(tbl_ProfitPerTruck[[#This Row],[Truck_Fuel_Cost]:[Overhead_Allocation]])+SUM(K56:N57)</f>
        <v>742.51</v>
      </c>
      <c r="W57" s="2">
        <f>tbl_ProfitPerTruck[[#This Row],[Final_Invoice_Amount]]-SUM(tbl_ProfitPerTruck[[#This Row],[Direct_Labor_COGS]:[Permit_Fees_COGS]])</f>
        <v>811.78</v>
      </c>
      <c r="X57" s="2">
        <f>tbl_ProfitPerTruck[[#This Row],[Final_Invoice_Amount]]-tbl_ProfitPerTruck[[#This Row],[TTL_COSTS]]</f>
        <v>384.06999999999994</v>
      </c>
    </row>
    <row r="58" spans="1:24" x14ac:dyDescent="0.35">
      <c r="A58" s="13">
        <v>45666</v>
      </c>
      <c r="B58" s="13" t="s">
        <v>21</v>
      </c>
      <c r="C58" s="1" t="s">
        <v>103</v>
      </c>
      <c r="D58" s="1" t="s">
        <v>47</v>
      </c>
      <c r="E58" s="1" t="s">
        <v>29</v>
      </c>
      <c r="F58" s="1" t="s">
        <v>30</v>
      </c>
      <c r="G58" s="1" t="s">
        <v>26</v>
      </c>
      <c r="H58" s="2">
        <v>279.5</v>
      </c>
      <c r="I58" s="3">
        <v>0.7</v>
      </c>
      <c r="J58" s="2">
        <v>45.73</v>
      </c>
      <c r="K58" s="2">
        <v>32.159999999999997</v>
      </c>
      <c r="L58" s="2">
        <v>9.33</v>
      </c>
      <c r="M58" s="2">
        <v>0</v>
      </c>
      <c r="N58" s="2">
        <v>0</v>
      </c>
      <c r="O58" s="3">
        <v>21.2</v>
      </c>
      <c r="P58" s="3">
        <v>1.1000000000000001</v>
      </c>
      <c r="Q58" s="2">
        <v>5.57</v>
      </c>
      <c r="R58" s="2">
        <v>2.17</v>
      </c>
      <c r="S58" s="2">
        <v>6.9</v>
      </c>
      <c r="T58" s="2">
        <v>11.13</v>
      </c>
      <c r="U58" s="2">
        <v>25</v>
      </c>
      <c r="V58" s="2">
        <f>SUM(tbl_ProfitPerTruck[[#This Row],[Truck_Fuel_Cost]:[Overhead_Allocation]])+SUM(K57:N58)</f>
        <v>407.05999999999989</v>
      </c>
      <c r="W58" s="2">
        <f>tbl_ProfitPerTruck[[#This Row],[Final_Invoice_Amount]]-SUM(tbl_ProfitPerTruck[[#This Row],[Direct_Labor_COGS]:[Permit_Fees_COGS]])</f>
        <v>238.01</v>
      </c>
      <c r="X58" s="2">
        <f>tbl_ProfitPerTruck[[#This Row],[Final_Invoice_Amount]]-tbl_ProfitPerTruck[[#This Row],[TTL_COSTS]]</f>
        <v>-127.55999999999989</v>
      </c>
    </row>
    <row r="59" spans="1:24" x14ac:dyDescent="0.35">
      <c r="A59" s="13">
        <v>45676</v>
      </c>
      <c r="B59" s="13" t="s">
        <v>21</v>
      </c>
      <c r="C59" s="1" t="s">
        <v>104</v>
      </c>
      <c r="D59" s="1" t="s">
        <v>47</v>
      </c>
      <c r="E59" s="1" t="s">
        <v>29</v>
      </c>
      <c r="F59" s="1" t="s">
        <v>30</v>
      </c>
      <c r="G59" s="1" t="s">
        <v>31</v>
      </c>
      <c r="H59" s="2">
        <v>327.39</v>
      </c>
      <c r="I59" s="3">
        <v>2.0299999999999998</v>
      </c>
      <c r="J59" s="2">
        <v>48.48</v>
      </c>
      <c r="K59" s="2">
        <v>98.43</v>
      </c>
      <c r="L59" s="2">
        <v>18.82</v>
      </c>
      <c r="M59" s="2">
        <v>0</v>
      </c>
      <c r="N59" s="2">
        <v>0</v>
      </c>
      <c r="O59" s="3">
        <v>15.1</v>
      </c>
      <c r="P59" s="3">
        <v>0.83</v>
      </c>
      <c r="Q59" s="2">
        <v>3.37</v>
      </c>
      <c r="R59" s="2">
        <v>1.1499999999999999</v>
      </c>
      <c r="S59" s="2">
        <v>5.89</v>
      </c>
      <c r="T59" s="2">
        <v>8.51</v>
      </c>
      <c r="U59" s="2">
        <v>34.33</v>
      </c>
      <c r="V59" s="2">
        <f>SUM(tbl_ProfitPerTruck[[#This Row],[Truck_Fuel_Cost]:[Overhead_Allocation]])+SUM(K58:N59)</f>
        <v>211.99</v>
      </c>
      <c r="W59" s="2">
        <f>tbl_ProfitPerTruck[[#This Row],[Final_Invoice_Amount]]-SUM(tbl_ProfitPerTruck[[#This Row],[Direct_Labor_COGS]:[Permit_Fees_COGS]])</f>
        <v>210.14</v>
      </c>
      <c r="X59" s="2">
        <f>tbl_ProfitPerTruck[[#This Row],[Final_Invoice_Amount]]-tbl_ProfitPerTruck[[#This Row],[TTL_COSTS]]</f>
        <v>115.39999999999998</v>
      </c>
    </row>
    <row r="60" spans="1:24" x14ac:dyDescent="0.35">
      <c r="A60" s="13">
        <v>45672</v>
      </c>
      <c r="B60" s="13" t="s">
        <v>21</v>
      </c>
      <c r="C60" s="1" t="s">
        <v>105</v>
      </c>
      <c r="D60" s="1" t="s">
        <v>42</v>
      </c>
      <c r="E60" s="1" t="s">
        <v>24</v>
      </c>
      <c r="F60" s="1" t="s">
        <v>34</v>
      </c>
      <c r="G60" s="1" t="s">
        <v>37</v>
      </c>
      <c r="H60" s="2">
        <v>384.77</v>
      </c>
      <c r="I60" s="3">
        <v>3</v>
      </c>
      <c r="J60" s="2">
        <v>47.75</v>
      </c>
      <c r="K60" s="2">
        <v>143.13</v>
      </c>
      <c r="L60" s="2">
        <v>43.09</v>
      </c>
      <c r="M60" s="2">
        <v>0</v>
      </c>
      <c r="N60" s="2">
        <v>0</v>
      </c>
      <c r="O60" s="3">
        <v>2</v>
      </c>
      <c r="P60" s="3">
        <v>0.15</v>
      </c>
      <c r="Q60" s="2">
        <v>0.47</v>
      </c>
      <c r="R60" s="2">
        <v>0.16</v>
      </c>
      <c r="S60" s="2">
        <v>5.5</v>
      </c>
      <c r="T60" s="2">
        <v>10.65</v>
      </c>
      <c r="U60" s="2">
        <v>39.1</v>
      </c>
      <c r="V60" s="2">
        <f>SUM(tbl_ProfitPerTruck[[#This Row],[Truck_Fuel_Cost]:[Overhead_Allocation]])+SUM(K59:N60)</f>
        <v>359.35</v>
      </c>
      <c r="W60" s="2">
        <f>tbl_ProfitPerTruck[[#This Row],[Final_Invoice_Amount]]-SUM(tbl_ProfitPerTruck[[#This Row],[Direct_Labor_COGS]:[Permit_Fees_COGS]])</f>
        <v>198.54999999999998</v>
      </c>
      <c r="X60" s="2">
        <f>tbl_ProfitPerTruck[[#This Row],[Final_Invoice_Amount]]-tbl_ProfitPerTruck[[#This Row],[TTL_COSTS]]</f>
        <v>25.419999999999959</v>
      </c>
    </row>
    <row r="61" spans="1:24" x14ac:dyDescent="0.35">
      <c r="A61" s="13">
        <v>45677</v>
      </c>
      <c r="B61" s="13" t="s">
        <v>21</v>
      </c>
      <c r="C61" s="1" t="s">
        <v>106</v>
      </c>
      <c r="D61" s="1" t="s">
        <v>57</v>
      </c>
      <c r="E61" s="1" t="s">
        <v>24</v>
      </c>
      <c r="F61" s="1" t="s">
        <v>25</v>
      </c>
      <c r="G61" s="1" t="s">
        <v>31</v>
      </c>
      <c r="H61" s="2">
        <v>10416.879999999999</v>
      </c>
      <c r="I61" s="3">
        <v>13.62</v>
      </c>
      <c r="J61" s="2">
        <v>48.86</v>
      </c>
      <c r="K61" s="2">
        <v>665.44</v>
      </c>
      <c r="L61" s="2">
        <v>3902.49</v>
      </c>
      <c r="M61" s="2">
        <v>0</v>
      </c>
      <c r="N61" s="2">
        <v>116.71</v>
      </c>
      <c r="O61" s="3">
        <v>18.7</v>
      </c>
      <c r="P61" s="3">
        <v>0.85</v>
      </c>
      <c r="Q61" s="2">
        <v>3.84</v>
      </c>
      <c r="R61" s="2">
        <v>1.91</v>
      </c>
      <c r="S61" s="2">
        <v>4.5999999999999996</v>
      </c>
      <c r="T61" s="2">
        <v>9.85</v>
      </c>
      <c r="U61" s="2">
        <v>1101.56</v>
      </c>
      <c r="V61" s="2">
        <f>SUM(tbl_ProfitPerTruck[[#This Row],[Truck_Fuel_Cost]:[Overhead_Allocation]])+SUM(K60:N61)</f>
        <v>5992.62</v>
      </c>
      <c r="W61" s="2">
        <f>tbl_ProfitPerTruck[[#This Row],[Final_Invoice_Amount]]-SUM(tbl_ProfitPerTruck[[#This Row],[Direct_Labor_COGS]:[Permit_Fees_COGS]])</f>
        <v>5732.2399999999989</v>
      </c>
      <c r="X61" s="2">
        <f>tbl_ProfitPerTruck[[#This Row],[Final_Invoice_Amount]]-tbl_ProfitPerTruck[[#This Row],[TTL_COSTS]]</f>
        <v>4424.2599999999993</v>
      </c>
    </row>
    <row r="62" spans="1:24" x14ac:dyDescent="0.35">
      <c r="A62" s="13">
        <v>45684</v>
      </c>
      <c r="B62" s="13" t="s">
        <v>21</v>
      </c>
      <c r="C62" s="1" t="s">
        <v>107</v>
      </c>
      <c r="D62" s="1" t="s">
        <v>83</v>
      </c>
      <c r="E62" s="1" t="s">
        <v>29</v>
      </c>
      <c r="F62" s="1" t="s">
        <v>30</v>
      </c>
      <c r="G62" s="1" t="s">
        <v>26</v>
      </c>
      <c r="H62" s="2">
        <v>285.62</v>
      </c>
      <c r="I62" s="3">
        <v>1.3</v>
      </c>
      <c r="J62" s="2">
        <v>36.020000000000003</v>
      </c>
      <c r="K62" s="2">
        <v>46.98</v>
      </c>
      <c r="L62" s="2">
        <v>17.71</v>
      </c>
      <c r="M62" s="2">
        <v>0</v>
      </c>
      <c r="N62" s="2">
        <v>0</v>
      </c>
      <c r="O62" s="3">
        <v>24.1</v>
      </c>
      <c r="P62" s="3">
        <v>1.18</v>
      </c>
      <c r="Q62" s="2">
        <v>5.54</v>
      </c>
      <c r="R62" s="2">
        <v>2.11</v>
      </c>
      <c r="S62" s="2">
        <v>5.96</v>
      </c>
      <c r="T62" s="2">
        <v>9.0399999999999991</v>
      </c>
      <c r="U62" s="2">
        <v>30.37</v>
      </c>
      <c r="V62" s="2">
        <f>SUM(tbl_ProfitPerTruck[[#This Row],[Truck_Fuel_Cost]:[Overhead_Allocation]])+SUM(K61:N62)</f>
        <v>4802.3500000000004</v>
      </c>
      <c r="W62" s="2">
        <f>tbl_ProfitPerTruck[[#This Row],[Final_Invoice_Amount]]-SUM(tbl_ProfitPerTruck[[#This Row],[Direct_Labor_COGS]:[Permit_Fees_COGS]])</f>
        <v>220.93</v>
      </c>
      <c r="X62" s="2">
        <f>tbl_ProfitPerTruck[[#This Row],[Final_Invoice_Amount]]-tbl_ProfitPerTruck[[#This Row],[TTL_COSTS]]</f>
        <v>-4516.7300000000005</v>
      </c>
    </row>
    <row r="63" spans="1:24" x14ac:dyDescent="0.35">
      <c r="A63" s="13">
        <v>45684</v>
      </c>
      <c r="B63" s="13" t="s">
        <v>21</v>
      </c>
      <c r="C63" s="1" t="s">
        <v>108</v>
      </c>
      <c r="D63" s="1" t="s">
        <v>51</v>
      </c>
      <c r="E63" s="1" t="s">
        <v>29</v>
      </c>
      <c r="F63" s="1" t="s">
        <v>30</v>
      </c>
      <c r="G63" s="1" t="s">
        <v>37</v>
      </c>
      <c r="H63" s="2">
        <v>393.15</v>
      </c>
      <c r="I63" s="3">
        <v>1.6</v>
      </c>
      <c r="J63" s="2">
        <v>38.47</v>
      </c>
      <c r="K63" s="2">
        <v>61.69</v>
      </c>
      <c r="L63" s="2">
        <v>21.31</v>
      </c>
      <c r="M63" s="2">
        <v>0</v>
      </c>
      <c r="N63" s="2">
        <v>0</v>
      </c>
      <c r="O63" s="3">
        <v>20.5</v>
      </c>
      <c r="P63" s="3">
        <v>0.89</v>
      </c>
      <c r="Q63" s="2">
        <v>5.56</v>
      </c>
      <c r="R63" s="2">
        <v>1.86</v>
      </c>
      <c r="S63" s="2">
        <v>5.7</v>
      </c>
      <c r="T63" s="2">
        <v>9.31</v>
      </c>
      <c r="U63" s="2">
        <v>45.93</v>
      </c>
      <c r="V63" s="2">
        <f>SUM(tbl_ProfitPerTruck[[#This Row],[Truck_Fuel_Cost]:[Overhead_Allocation]])+SUM(K62:N63)</f>
        <v>216.05</v>
      </c>
      <c r="W63" s="2">
        <f>tbl_ProfitPerTruck[[#This Row],[Final_Invoice_Amount]]-SUM(tbl_ProfitPerTruck[[#This Row],[Direct_Labor_COGS]:[Permit_Fees_COGS]])</f>
        <v>310.14999999999998</v>
      </c>
      <c r="X63" s="2">
        <f>tbl_ProfitPerTruck[[#This Row],[Final_Invoice_Amount]]-tbl_ProfitPerTruck[[#This Row],[TTL_COSTS]]</f>
        <v>177.09999999999997</v>
      </c>
    </row>
    <row r="64" spans="1:24" x14ac:dyDescent="0.35">
      <c r="A64" s="13">
        <v>45669</v>
      </c>
      <c r="B64" s="13" t="s">
        <v>21</v>
      </c>
      <c r="C64" s="1" t="s">
        <v>109</v>
      </c>
      <c r="D64" s="1" t="s">
        <v>23</v>
      </c>
      <c r="E64" s="1" t="s">
        <v>24</v>
      </c>
      <c r="F64" s="1" t="s">
        <v>25</v>
      </c>
      <c r="G64" s="1" t="s">
        <v>37</v>
      </c>
      <c r="H64" s="2">
        <v>9016.1</v>
      </c>
      <c r="I64" s="3">
        <v>9.4</v>
      </c>
      <c r="J64" s="2">
        <v>47.57</v>
      </c>
      <c r="K64" s="2">
        <v>447.21</v>
      </c>
      <c r="L64" s="2">
        <v>2635.09</v>
      </c>
      <c r="M64" s="2">
        <v>857.66</v>
      </c>
      <c r="N64" s="2">
        <v>0</v>
      </c>
      <c r="O64" s="3">
        <v>32.1</v>
      </c>
      <c r="P64" s="3">
        <v>1.6</v>
      </c>
      <c r="Q64" s="2">
        <v>5.85</v>
      </c>
      <c r="R64" s="2">
        <v>3.07</v>
      </c>
      <c r="S64" s="2">
        <v>6.81</v>
      </c>
      <c r="T64" s="2">
        <v>8.8699999999999992</v>
      </c>
      <c r="U64" s="2">
        <v>578.25</v>
      </c>
      <c r="V64" s="2">
        <f>SUM(tbl_ProfitPerTruck[[#This Row],[Truck_Fuel_Cost]:[Overhead_Allocation]])+SUM(K63:N64)</f>
        <v>4625.8100000000004</v>
      </c>
      <c r="W64" s="2">
        <f>tbl_ProfitPerTruck[[#This Row],[Final_Invoice_Amount]]-SUM(tbl_ProfitPerTruck[[#This Row],[Direct_Labor_COGS]:[Permit_Fees_COGS]])</f>
        <v>5076.1400000000003</v>
      </c>
      <c r="X64" s="2">
        <f>tbl_ProfitPerTruck[[#This Row],[Final_Invoice_Amount]]-tbl_ProfitPerTruck[[#This Row],[TTL_COSTS]]</f>
        <v>4390.29</v>
      </c>
    </row>
    <row r="65" spans="1:24" x14ac:dyDescent="0.35">
      <c r="A65" s="13">
        <v>45676</v>
      </c>
      <c r="B65" s="13" t="s">
        <v>21</v>
      </c>
      <c r="C65" s="1" t="s">
        <v>110</v>
      </c>
      <c r="D65" s="1" t="s">
        <v>80</v>
      </c>
      <c r="E65" s="1" t="s">
        <v>29</v>
      </c>
      <c r="F65" s="1" t="s">
        <v>34</v>
      </c>
      <c r="G65" s="1" t="s">
        <v>52</v>
      </c>
      <c r="H65" s="2">
        <v>895.97</v>
      </c>
      <c r="I65" s="3">
        <v>2.2799999999999998</v>
      </c>
      <c r="J65" s="2">
        <v>44.64</v>
      </c>
      <c r="K65" s="2">
        <v>101.78</v>
      </c>
      <c r="L65" s="2">
        <v>107.86</v>
      </c>
      <c r="M65" s="2">
        <v>0</v>
      </c>
      <c r="N65" s="2">
        <v>0</v>
      </c>
      <c r="O65" s="3">
        <v>25</v>
      </c>
      <c r="P65" s="3">
        <v>1.33</v>
      </c>
      <c r="Q65" s="2">
        <v>6.61</v>
      </c>
      <c r="R65" s="2">
        <v>1.47</v>
      </c>
      <c r="S65" s="2">
        <v>7.26</v>
      </c>
      <c r="T65" s="2">
        <v>11.35</v>
      </c>
      <c r="U65" s="2">
        <v>81.650000000000006</v>
      </c>
      <c r="V65" s="2">
        <f>SUM(tbl_ProfitPerTruck[[#This Row],[Truck_Fuel_Cost]:[Overhead_Allocation]])+SUM(K64:N65)</f>
        <v>4257.9400000000005</v>
      </c>
      <c r="W65" s="2">
        <f>tbl_ProfitPerTruck[[#This Row],[Final_Invoice_Amount]]-SUM(tbl_ProfitPerTruck[[#This Row],[Direct_Labor_COGS]:[Permit_Fees_COGS]])</f>
        <v>686.33</v>
      </c>
      <c r="X65" s="2">
        <f>tbl_ProfitPerTruck[[#This Row],[Final_Invoice_Amount]]-tbl_ProfitPerTruck[[#This Row],[TTL_COSTS]]</f>
        <v>-3361.9700000000003</v>
      </c>
    </row>
    <row r="66" spans="1:24" x14ac:dyDescent="0.35">
      <c r="A66" s="13">
        <v>45665</v>
      </c>
      <c r="B66" s="13" t="s">
        <v>21</v>
      </c>
      <c r="C66" s="1" t="s">
        <v>111</v>
      </c>
      <c r="D66" s="1" t="s">
        <v>72</v>
      </c>
      <c r="E66" s="1" t="s">
        <v>29</v>
      </c>
      <c r="F66" s="1" t="s">
        <v>34</v>
      </c>
      <c r="G66" s="1" t="s">
        <v>43</v>
      </c>
      <c r="H66" s="2">
        <v>454.15</v>
      </c>
      <c r="I66" s="3">
        <v>3.33</v>
      </c>
      <c r="J66" s="2">
        <v>41.81</v>
      </c>
      <c r="K66" s="2">
        <v>139.34</v>
      </c>
      <c r="L66" s="2">
        <v>109.81</v>
      </c>
      <c r="M66" s="2">
        <v>0</v>
      </c>
      <c r="N66" s="2">
        <v>0</v>
      </c>
      <c r="O66" s="3">
        <v>23.9</v>
      </c>
      <c r="P66" s="3">
        <v>1.17</v>
      </c>
      <c r="Q66" s="2">
        <v>4.58</v>
      </c>
      <c r="R66" s="2">
        <v>1.89</v>
      </c>
      <c r="S66" s="2">
        <v>7.09</v>
      </c>
      <c r="T66" s="2">
        <v>11.61</v>
      </c>
      <c r="U66" s="2">
        <v>39.94</v>
      </c>
      <c r="V66" s="2">
        <f>SUM(tbl_ProfitPerTruck[[#This Row],[Truck_Fuel_Cost]:[Overhead_Allocation]])+SUM(K65:N66)</f>
        <v>523.9</v>
      </c>
      <c r="W66" s="2">
        <f>tbl_ProfitPerTruck[[#This Row],[Final_Invoice_Amount]]-SUM(tbl_ProfitPerTruck[[#This Row],[Direct_Labor_COGS]:[Permit_Fees_COGS]])</f>
        <v>204.99999999999997</v>
      </c>
      <c r="X66" s="2">
        <f>tbl_ProfitPerTruck[[#This Row],[Final_Invoice_Amount]]-tbl_ProfitPerTruck[[#This Row],[TTL_COSTS]]</f>
        <v>-69.75</v>
      </c>
    </row>
    <row r="67" spans="1:24" x14ac:dyDescent="0.35">
      <c r="A67" s="13">
        <v>45684</v>
      </c>
      <c r="B67" s="13" t="s">
        <v>21</v>
      </c>
      <c r="C67" s="1" t="s">
        <v>112</v>
      </c>
      <c r="D67" s="1" t="s">
        <v>113</v>
      </c>
      <c r="E67" s="1" t="s">
        <v>29</v>
      </c>
      <c r="F67" s="1" t="s">
        <v>30</v>
      </c>
      <c r="G67" s="1" t="s">
        <v>52</v>
      </c>
      <c r="H67" s="2">
        <v>289.85000000000002</v>
      </c>
      <c r="I67" s="3">
        <v>1.87</v>
      </c>
      <c r="J67" s="2">
        <v>43.96</v>
      </c>
      <c r="K67" s="2">
        <v>82.1</v>
      </c>
      <c r="L67" s="2">
        <v>11.55</v>
      </c>
      <c r="M67" s="2">
        <v>0</v>
      </c>
      <c r="N67" s="2">
        <v>0</v>
      </c>
      <c r="O67" s="3">
        <v>4.5</v>
      </c>
      <c r="P67" s="3">
        <v>0.16</v>
      </c>
      <c r="Q67" s="2">
        <v>1.03</v>
      </c>
      <c r="R67" s="2">
        <v>0.35</v>
      </c>
      <c r="S67" s="2">
        <v>7.24</v>
      </c>
      <c r="T67" s="2">
        <v>8.81</v>
      </c>
      <c r="U67" s="2">
        <v>27.49</v>
      </c>
      <c r="V67" s="2">
        <f>SUM(tbl_ProfitPerTruck[[#This Row],[Truck_Fuel_Cost]:[Overhead_Allocation]])+SUM(K66:N67)</f>
        <v>387.72</v>
      </c>
      <c r="W67" s="2">
        <f>tbl_ProfitPerTruck[[#This Row],[Final_Invoice_Amount]]-SUM(tbl_ProfitPerTruck[[#This Row],[Direct_Labor_COGS]:[Permit_Fees_COGS]])</f>
        <v>196.20000000000005</v>
      </c>
      <c r="X67" s="2">
        <f>tbl_ProfitPerTruck[[#This Row],[Final_Invoice_Amount]]-tbl_ProfitPerTruck[[#This Row],[TTL_COSTS]]</f>
        <v>-97.87</v>
      </c>
    </row>
    <row r="68" spans="1:24" x14ac:dyDescent="0.35">
      <c r="A68" s="13">
        <v>45679</v>
      </c>
      <c r="B68" s="13" t="s">
        <v>21</v>
      </c>
      <c r="C68" s="1" t="s">
        <v>114</v>
      </c>
      <c r="D68" s="1" t="s">
        <v>57</v>
      </c>
      <c r="E68" s="1" t="s">
        <v>24</v>
      </c>
      <c r="F68" s="1" t="s">
        <v>34</v>
      </c>
      <c r="G68" s="1" t="s">
        <v>35</v>
      </c>
      <c r="H68" s="2">
        <v>681.88</v>
      </c>
      <c r="I68" s="3">
        <v>1.68</v>
      </c>
      <c r="J68" s="2">
        <v>46.78</v>
      </c>
      <c r="K68" s="2">
        <v>78.400000000000006</v>
      </c>
      <c r="L68" s="2">
        <v>124.52</v>
      </c>
      <c r="M68" s="2">
        <v>0</v>
      </c>
      <c r="N68" s="2">
        <v>0</v>
      </c>
      <c r="O68" s="3">
        <v>18.100000000000001</v>
      </c>
      <c r="P68" s="3">
        <v>0.89</v>
      </c>
      <c r="Q68" s="2">
        <v>4.82</v>
      </c>
      <c r="R68" s="2">
        <v>1.59</v>
      </c>
      <c r="S68" s="2">
        <v>5.05</v>
      </c>
      <c r="T68" s="2">
        <v>8.5</v>
      </c>
      <c r="U68" s="2">
        <v>53.59</v>
      </c>
      <c r="V68" s="2">
        <f>SUM(tbl_ProfitPerTruck[[#This Row],[Truck_Fuel_Cost]:[Overhead_Allocation]])+SUM(K67:N68)</f>
        <v>370.12</v>
      </c>
      <c r="W68" s="2">
        <f>tbl_ProfitPerTruck[[#This Row],[Final_Invoice_Amount]]-SUM(tbl_ProfitPerTruck[[#This Row],[Direct_Labor_COGS]:[Permit_Fees_COGS]])</f>
        <v>478.96</v>
      </c>
      <c r="X68" s="2">
        <f>tbl_ProfitPerTruck[[#This Row],[Final_Invoice_Amount]]-tbl_ProfitPerTruck[[#This Row],[TTL_COSTS]]</f>
        <v>311.76</v>
      </c>
    </row>
    <row r="69" spans="1:24" x14ac:dyDescent="0.35">
      <c r="A69" s="13">
        <v>45687</v>
      </c>
      <c r="B69" s="13" t="s">
        <v>21</v>
      </c>
      <c r="C69" s="1" t="s">
        <v>115</v>
      </c>
      <c r="D69" s="1" t="s">
        <v>39</v>
      </c>
      <c r="E69" s="1" t="s">
        <v>40</v>
      </c>
      <c r="F69" s="1" t="s">
        <v>30</v>
      </c>
      <c r="G69" s="1" t="s">
        <v>37</v>
      </c>
      <c r="H69" s="2">
        <v>263.05</v>
      </c>
      <c r="I69" s="3">
        <v>1.47</v>
      </c>
      <c r="J69" s="2">
        <v>44.54</v>
      </c>
      <c r="K69" s="2">
        <v>65.459999999999994</v>
      </c>
      <c r="L69" s="2">
        <v>11.4</v>
      </c>
      <c r="M69" s="2">
        <v>0</v>
      </c>
      <c r="N69" s="2">
        <v>0</v>
      </c>
      <c r="O69" s="3">
        <v>19.399999999999999</v>
      </c>
      <c r="P69" s="3">
        <v>0.79</v>
      </c>
      <c r="Q69" s="2">
        <v>4.41</v>
      </c>
      <c r="R69" s="2">
        <v>1.74</v>
      </c>
      <c r="S69" s="2">
        <v>4.7</v>
      </c>
      <c r="T69" s="2">
        <v>10.88</v>
      </c>
      <c r="U69" s="2">
        <v>25</v>
      </c>
      <c r="V69" s="2">
        <f>SUM(tbl_ProfitPerTruck[[#This Row],[Truck_Fuel_Cost]:[Overhead_Allocation]])+SUM(K68:N69)</f>
        <v>326.51</v>
      </c>
      <c r="W69" s="2">
        <f>tbl_ProfitPerTruck[[#This Row],[Final_Invoice_Amount]]-SUM(tbl_ProfitPerTruck[[#This Row],[Direct_Labor_COGS]:[Permit_Fees_COGS]])</f>
        <v>186.19</v>
      </c>
      <c r="X69" s="2">
        <f>tbl_ProfitPerTruck[[#This Row],[Final_Invoice_Amount]]-tbl_ProfitPerTruck[[#This Row],[TTL_COSTS]]</f>
        <v>-63.45999999999998</v>
      </c>
    </row>
    <row r="70" spans="1:24" x14ac:dyDescent="0.35">
      <c r="A70" s="13">
        <v>45659</v>
      </c>
      <c r="B70" s="13" t="s">
        <v>21</v>
      </c>
      <c r="C70" s="1" t="s">
        <v>116</v>
      </c>
      <c r="D70" s="1" t="s">
        <v>42</v>
      </c>
      <c r="E70" s="1" t="s">
        <v>24</v>
      </c>
      <c r="F70" s="1" t="s">
        <v>25</v>
      </c>
      <c r="G70" s="1" t="s">
        <v>52</v>
      </c>
      <c r="H70" s="2">
        <v>6737.58</v>
      </c>
      <c r="I70" s="3">
        <v>17.489999999999998</v>
      </c>
      <c r="J70" s="2">
        <v>51.37</v>
      </c>
      <c r="K70" s="2">
        <v>898.41</v>
      </c>
      <c r="L70" s="2">
        <v>1969.78</v>
      </c>
      <c r="M70" s="2">
        <v>0</v>
      </c>
      <c r="N70" s="2">
        <v>0</v>
      </c>
      <c r="O70" s="3">
        <v>17.8</v>
      </c>
      <c r="P70" s="3">
        <v>0.81</v>
      </c>
      <c r="Q70" s="2">
        <v>3.35</v>
      </c>
      <c r="R70" s="2">
        <v>1.83</v>
      </c>
      <c r="S70" s="2">
        <v>5.32</v>
      </c>
      <c r="T70" s="2">
        <v>11.49</v>
      </c>
      <c r="U70" s="2">
        <v>617.13</v>
      </c>
      <c r="V70" s="2">
        <f>SUM(tbl_ProfitPerTruck[[#This Row],[Truck_Fuel_Cost]:[Overhead_Allocation]])+SUM(K69:N70)</f>
        <v>3584.17</v>
      </c>
      <c r="W70" s="2">
        <f>tbl_ProfitPerTruck[[#This Row],[Final_Invoice_Amount]]-SUM(tbl_ProfitPerTruck[[#This Row],[Direct_Labor_COGS]:[Permit_Fees_COGS]])</f>
        <v>3869.39</v>
      </c>
      <c r="X70" s="2">
        <f>tbl_ProfitPerTruck[[#This Row],[Final_Invoice_Amount]]-tbl_ProfitPerTruck[[#This Row],[TTL_COSTS]]</f>
        <v>3153.41</v>
      </c>
    </row>
    <row r="71" spans="1:24" x14ac:dyDescent="0.35">
      <c r="A71" s="13">
        <v>45658</v>
      </c>
      <c r="B71" s="13" t="s">
        <v>21</v>
      </c>
      <c r="C71" s="1" t="s">
        <v>117</v>
      </c>
      <c r="D71" s="1" t="s">
        <v>23</v>
      </c>
      <c r="E71" s="1" t="s">
        <v>24</v>
      </c>
      <c r="F71" s="1" t="s">
        <v>25</v>
      </c>
      <c r="G71" s="1" t="s">
        <v>35</v>
      </c>
      <c r="H71" s="2">
        <v>11184.22</v>
      </c>
      <c r="I71" s="3">
        <v>13.68</v>
      </c>
      <c r="J71" s="2">
        <v>47.89</v>
      </c>
      <c r="K71" s="2">
        <v>655.04</v>
      </c>
      <c r="L71" s="2">
        <v>3158.04</v>
      </c>
      <c r="M71" s="2">
        <v>0</v>
      </c>
      <c r="N71" s="2">
        <v>0</v>
      </c>
      <c r="O71" s="3">
        <v>7.8</v>
      </c>
      <c r="P71" s="3">
        <v>0.28999999999999998</v>
      </c>
      <c r="Q71" s="2">
        <v>2.04</v>
      </c>
      <c r="R71" s="2">
        <v>0.49</v>
      </c>
      <c r="S71" s="2">
        <v>6.46</v>
      </c>
      <c r="T71" s="2">
        <v>8.19</v>
      </c>
      <c r="U71" s="2">
        <v>737.78</v>
      </c>
      <c r="V71" s="2">
        <f>SUM(tbl_ProfitPerTruck[[#This Row],[Truck_Fuel_Cost]:[Overhead_Allocation]])+SUM(K70:N71)</f>
        <v>7436.2300000000005</v>
      </c>
      <c r="W71" s="2">
        <f>tbl_ProfitPerTruck[[#This Row],[Final_Invoice_Amount]]-SUM(tbl_ProfitPerTruck[[#This Row],[Direct_Labor_COGS]:[Permit_Fees_COGS]])</f>
        <v>7371.1399999999994</v>
      </c>
      <c r="X71" s="2">
        <f>tbl_ProfitPerTruck[[#This Row],[Final_Invoice_Amount]]-tbl_ProfitPerTruck[[#This Row],[TTL_COSTS]]</f>
        <v>3747.9899999999989</v>
      </c>
    </row>
    <row r="72" spans="1:24" x14ac:dyDescent="0.35">
      <c r="A72" s="13">
        <v>45681</v>
      </c>
      <c r="B72" s="13" t="s">
        <v>21</v>
      </c>
      <c r="C72" s="1" t="s">
        <v>118</v>
      </c>
      <c r="D72" s="1" t="s">
        <v>80</v>
      </c>
      <c r="E72" s="1" t="s">
        <v>29</v>
      </c>
      <c r="F72" s="1" t="s">
        <v>30</v>
      </c>
      <c r="G72" s="1" t="s">
        <v>35</v>
      </c>
      <c r="H72" s="2">
        <v>352.66</v>
      </c>
      <c r="I72" s="3">
        <v>1.38</v>
      </c>
      <c r="J72" s="2">
        <v>43.56</v>
      </c>
      <c r="K72" s="2">
        <v>60.01</v>
      </c>
      <c r="L72" s="2">
        <v>27.07</v>
      </c>
      <c r="M72" s="2">
        <v>0</v>
      </c>
      <c r="N72" s="2">
        <v>0</v>
      </c>
      <c r="O72" s="3">
        <v>28.4</v>
      </c>
      <c r="P72" s="3">
        <v>1.25</v>
      </c>
      <c r="Q72" s="2">
        <v>5.95</v>
      </c>
      <c r="R72" s="2">
        <v>3.21</v>
      </c>
      <c r="S72" s="2">
        <v>4.54</v>
      </c>
      <c r="T72" s="2">
        <v>7.43</v>
      </c>
      <c r="U72" s="2">
        <v>25.56</v>
      </c>
      <c r="V72" s="2">
        <f>SUM(tbl_ProfitPerTruck[[#This Row],[Truck_Fuel_Cost]:[Overhead_Allocation]])+SUM(K71:N72)</f>
        <v>3946.8500000000004</v>
      </c>
      <c r="W72" s="2">
        <f>tbl_ProfitPerTruck[[#This Row],[Final_Invoice_Amount]]-SUM(tbl_ProfitPerTruck[[#This Row],[Direct_Labor_COGS]:[Permit_Fees_COGS]])</f>
        <v>265.58000000000004</v>
      </c>
      <c r="X72" s="2">
        <f>tbl_ProfitPerTruck[[#This Row],[Final_Invoice_Amount]]-tbl_ProfitPerTruck[[#This Row],[TTL_COSTS]]</f>
        <v>-3594.1900000000005</v>
      </c>
    </row>
    <row r="73" spans="1:24" x14ac:dyDescent="0.35">
      <c r="A73" s="13">
        <v>45676</v>
      </c>
      <c r="B73" s="13" t="s">
        <v>21</v>
      </c>
      <c r="C73" s="1" t="s">
        <v>119</v>
      </c>
      <c r="D73" s="1" t="s">
        <v>47</v>
      </c>
      <c r="E73" s="1" t="s">
        <v>29</v>
      </c>
      <c r="F73" s="1" t="s">
        <v>30</v>
      </c>
      <c r="G73" s="1" t="s">
        <v>26</v>
      </c>
      <c r="H73" s="2">
        <v>392.04</v>
      </c>
      <c r="I73" s="3">
        <v>1.58</v>
      </c>
      <c r="J73" s="2">
        <v>45.91</v>
      </c>
      <c r="K73" s="2">
        <v>72.69</v>
      </c>
      <c r="L73" s="2">
        <v>20.98</v>
      </c>
      <c r="M73" s="2">
        <v>0</v>
      </c>
      <c r="N73" s="2">
        <v>0</v>
      </c>
      <c r="O73" s="3">
        <v>24.7</v>
      </c>
      <c r="P73" s="3">
        <v>1.27</v>
      </c>
      <c r="Q73" s="2">
        <v>5.35</v>
      </c>
      <c r="R73" s="2">
        <v>1.3</v>
      </c>
      <c r="S73" s="2">
        <v>6.99</v>
      </c>
      <c r="T73" s="2">
        <v>8.73</v>
      </c>
      <c r="U73" s="2">
        <v>41.73</v>
      </c>
      <c r="V73" s="2">
        <f>SUM(tbl_ProfitPerTruck[[#This Row],[Truck_Fuel_Cost]:[Overhead_Allocation]])+SUM(K72:N73)</f>
        <v>244.84999999999997</v>
      </c>
      <c r="W73" s="2">
        <f>tbl_ProfitPerTruck[[#This Row],[Final_Invoice_Amount]]-SUM(tbl_ProfitPerTruck[[#This Row],[Direct_Labor_COGS]:[Permit_Fees_COGS]])</f>
        <v>298.37</v>
      </c>
      <c r="X73" s="2">
        <f>tbl_ProfitPerTruck[[#This Row],[Final_Invoice_Amount]]-tbl_ProfitPerTruck[[#This Row],[TTL_COSTS]]</f>
        <v>147.19000000000005</v>
      </c>
    </row>
    <row r="74" spans="1:24" x14ac:dyDescent="0.35">
      <c r="A74" s="13">
        <v>45666</v>
      </c>
      <c r="B74" s="13" t="s">
        <v>21</v>
      </c>
      <c r="C74" s="1" t="s">
        <v>120</v>
      </c>
      <c r="D74" s="1" t="s">
        <v>83</v>
      </c>
      <c r="E74" s="1" t="s">
        <v>29</v>
      </c>
      <c r="F74" s="1" t="s">
        <v>30</v>
      </c>
      <c r="G74" s="1" t="s">
        <v>37</v>
      </c>
      <c r="H74" s="2">
        <v>204.79</v>
      </c>
      <c r="I74" s="3">
        <v>0.98</v>
      </c>
      <c r="J74" s="2">
        <v>48.89</v>
      </c>
      <c r="K74" s="2">
        <v>48.01</v>
      </c>
      <c r="L74" s="2">
        <v>17.61</v>
      </c>
      <c r="M74" s="2">
        <v>0</v>
      </c>
      <c r="N74" s="2">
        <v>0</v>
      </c>
      <c r="O74" s="3">
        <v>17.7</v>
      </c>
      <c r="P74" s="3">
        <v>0.83</v>
      </c>
      <c r="Q74" s="2">
        <v>3.23</v>
      </c>
      <c r="R74" s="2">
        <v>1.22</v>
      </c>
      <c r="S74" s="2">
        <v>6.12</v>
      </c>
      <c r="T74" s="2">
        <v>10.17</v>
      </c>
      <c r="U74" s="2">
        <v>25</v>
      </c>
      <c r="V74" s="2">
        <f>SUM(tbl_ProfitPerTruck[[#This Row],[Truck_Fuel_Cost]:[Overhead_Allocation]])+SUM(K73:N74)</f>
        <v>205.03000000000003</v>
      </c>
      <c r="W74" s="2">
        <f>tbl_ProfitPerTruck[[#This Row],[Final_Invoice_Amount]]-SUM(tbl_ProfitPerTruck[[#This Row],[Direct_Labor_COGS]:[Permit_Fees_COGS]])</f>
        <v>139.16999999999999</v>
      </c>
      <c r="X74" s="2">
        <f>tbl_ProfitPerTruck[[#This Row],[Final_Invoice_Amount]]-tbl_ProfitPerTruck[[#This Row],[TTL_COSTS]]</f>
        <v>-0.24000000000003752</v>
      </c>
    </row>
    <row r="75" spans="1:24" x14ac:dyDescent="0.35">
      <c r="A75" s="13">
        <v>45679</v>
      </c>
      <c r="B75" s="13" t="s">
        <v>21</v>
      </c>
      <c r="C75" s="1" t="s">
        <v>121</v>
      </c>
      <c r="D75" s="1" t="s">
        <v>39</v>
      </c>
      <c r="E75" s="1" t="s">
        <v>40</v>
      </c>
      <c r="F75" s="1" t="s">
        <v>34</v>
      </c>
      <c r="G75" s="1" t="s">
        <v>52</v>
      </c>
      <c r="H75" s="2">
        <v>599.82000000000005</v>
      </c>
      <c r="I75" s="3">
        <v>3.68</v>
      </c>
      <c r="J75" s="2">
        <v>49.41</v>
      </c>
      <c r="K75" s="2">
        <v>181.99</v>
      </c>
      <c r="L75" s="2">
        <v>148.79</v>
      </c>
      <c r="M75" s="2">
        <v>0</v>
      </c>
      <c r="N75" s="2">
        <v>0</v>
      </c>
      <c r="O75" s="3">
        <v>28.4</v>
      </c>
      <c r="P75" s="3">
        <v>1.35</v>
      </c>
      <c r="Q75" s="2">
        <v>7.42</v>
      </c>
      <c r="R75" s="2">
        <v>2.41</v>
      </c>
      <c r="S75" s="2">
        <v>4.7</v>
      </c>
      <c r="T75" s="2">
        <v>9.0299999999999994</v>
      </c>
      <c r="U75" s="2">
        <v>53.89</v>
      </c>
      <c r="V75" s="2">
        <f>SUM(tbl_ProfitPerTruck[[#This Row],[Truck_Fuel_Cost]:[Overhead_Allocation]])+SUM(K74:N75)</f>
        <v>473.84999999999997</v>
      </c>
      <c r="W75" s="2">
        <f>tbl_ProfitPerTruck[[#This Row],[Final_Invoice_Amount]]-SUM(tbl_ProfitPerTruck[[#This Row],[Direct_Labor_COGS]:[Permit_Fees_COGS]])</f>
        <v>269.04000000000008</v>
      </c>
      <c r="X75" s="2">
        <f>tbl_ProfitPerTruck[[#This Row],[Final_Invoice_Amount]]-tbl_ProfitPerTruck[[#This Row],[TTL_COSTS]]</f>
        <v>125.97000000000008</v>
      </c>
    </row>
    <row r="76" spans="1:24" x14ac:dyDescent="0.35">
      <c r="A76" s="13">
        <v>45669</v>
      </c>
      <c r="B76" s="13" t="s">
        <v>21</v>
      </c>
      <c r="C76" s="1" t="s">
        <v>122</v>
      </c>
      <c r="D76" s="1" t="s">
        <v>83</v>
      </c>
      <c r="E76" s="1" t="s">
        <v>29</v>
      </c>
      <c r="F76" s="1" t="s">
        <v>34</v>
      </c>
      <c r="G76" s="1" t="s">
        <v>37</v>
      </c>
      <c r="H76" s="2">
        <v>914.01</v>
      </c>
      <c r="I76" s="3">
        <v>2.99</v>
      </c>
      <c r="J76" s="2">
        <v>51.66</v>
      </c>
      <c r="K76" s="2">
        <v>154.27000000000001</v>
      </c>
      <c r="L76" s="2">
        <v>120.25</v>
      </c>
      <c r="M76" s="2">
        <v>0</v>
      </c>
      <c r="N76" s="2">
        <v>0</v>
      </c>
      <c r="O76" s="3">
        <v>27.1</v>
      </c>
      <c r="P76" s="3">
        <v>1.41</v>
      </c>
      <c r="Q76" s="2">
        <v>6.02</v>
      </c>
      <c r="R76" s="2">
        <v>2.08</v>
      </c>
      <c r="S76" s="2">
        <v>6.06</v>
      </c>
      <c r="T76" s="2">
        <v>7.23</v>
      </c>
      <c r="U76" s="2">
        <v>63.96</v>
      </c>
      <c r="V76" s="2">
        <f>SUM(tbl_ProfitPerTruck[[#This Row],[Truck_Fuel_Cost]:[Overhead_Allocation]])+SUM(K75:N76)</f>
        <v>690.65</v>
      </c>
      <c r="W76" s="2">
        <f>tbl_ProfitPerTruck[[#This Row],[Final_Invoice_Amount]]-SUM(tbl_ProfitPerTruck[[#This Row],[Direct_Labor_COGS]:[Permit_Fees_COGS]])</f>
        <v>639.49</v>
      </c>
      <c r="X76" s="2">
        <f>tbl_ProfitPerTruck[[#This Row],[Final_Invoice_Amount]]-tbl_ProfitPerTruck[[#This Row],[TTL_COSTS]]</f>
        <v>223.36</v>
      </c>
    </row>
    <row r="77" spans="1:24" x14ac:dyDescent="0.35">
      <c r="A77" s="13">
        <v>45668</v>
      </c>
      <c r="B77" s="13" t="s">
        <v>21</v>
      </c>
      <c r="C77" s="1" t="s">
        <v>123</v>
      </c>
      <c r="D77" s="1" t="s">
        <v>47</v>
      </c>
      <c r="E77" s="1" t="s">
        <v>29</v>
      </c>
      <c r="F77" s="1" t="s">
        <v>30</v>
      </c>
      <c r="G77" s="1" t="s">
        <v>31</v>
      </c>
      <c r="H77" s="2">
        <v>296.5</v>
      </c>
      <c r="I77" s="3">
        <v>1.68</v>
      </c>
      <c r="J77" s="2">
        <v>45.92</v>
      </c>
      <c r="K77" s="2">
        <v>77.290000000000006</v>
      </c>
      <c r="L77" s="2">
        <v>21.56</v>
      </c>
      <c r="M77" s="2">
        <v>0</v>
      </c>
      <c r="N77" s="2">
        <v>0</v>
      </c>
      <c r="O77" s="3">
        <v>21.9</v>
      </c>
      <c r="P77" s="3">
        <v>1.18</v>
      </c>
      <c r="Q77" s="2">
        <v>4.8099999999999996</v>
      </c>
      <c r="R77" s="2">
        <v>2.56</v>
      </c>
      <c r="S77" s="2">
        <v>4.91</v>
      </c>
      <c r="T77" s="2">
        <v>9.42</v>
      </c>
      <c r="U77" s="2">
        <v>25</v>
      </c>
      <c r="V77" s="2">
        <f>SUM(tbl_ProfitPerTruck[[#This Row],[Truck_Fuel_Cost]:[Overhead_Allocation]])+SUM(K76:N77)</f>
        <v>420.07</v>
      </c>
      <c r="W77" s="2">
        <f>tbl_ProfitPerTruck[[#This Row],[Final_Invoice_Amount]]-SUM(tbl_ProfitPerTruck[[#This Row],[Direct_Labor_COGS]:[Permit_Fees_COGS]])</f>
        <v>197.64999999999998</v>
      </c>
      <c r="X77" s="2">
        <f>tbl_ProfitPerTruck[[#This Row],[Final_Invoice_Amount]]-tbl_ProfitPerTruck[[#This Row],[TTL_COSTS]]</f>
        <v>-123.57</v>
      </c>
    </row>
    <row r="78" spans="1:24" x14ac:dyDescent="0.35">
      <c r="A78" s="13">
        <v>45672</v>
      </c>
      <c r="B78" s="13" t="s">
        <v>21</v>
      </c>
      <c r="C78" s="1" t="s">
        <v>124</v>
      </c>
      <c r="D78" s="1" t="s">
        <v>47</v>
      </c>
      <c r="E78" s="1" t="s">
        <v>29</v>
      </c>
      <c r="F78" s="1" t="s">
        <v>34</v>
      </c>
      <c r="G78" s="1" t="s">
        <v>31</v>
      </c>
      <c r="H78" s="2">
        <v>1001.89</v>
      </c>
      <c r="I78" s="3">
        <v>0.98</v>
      </c>
      <c r="J78" s="2">
        <v>44.98</v>
      </c>
      <c r="K78" s="2">
        <v>44.29</v>
      </c>
      <c r="L78" s="2">
        <v>207.82</v>
      </c>
      <c r="M78" s="2">
        <v>0</v>
      </c>
      <c r="N78" s="2">
        <v>0</v>
      </c>
      <c r="O78" s="3">
        <v>12.1</v>
      </c>
      <c r="P78" s="3">
        <v>0.55000000000000004</v>
      </c>
      <c r="Q78" s="2">
        <v>3.1</v>
      </c>
      <c r="R78" s="2">
        <v>0.69</v>
      </c>
      <c r="S78" s="2">
        <v>4.7300000000000004</v>
      </c>
      <c r="T78" s="2">
        <v>10.64</v>
      </c>
      <c r="U78" s="2">
        <v>89.9</v>
      </c>
      <c r="V78" s="2">
        <f>SUM(tbl_ProfitPerTruck[[#This Row],[Truck_Fuel_Cost]:[Overhead_Allocation]])+SUM(K77:N78)</f>
        <v>460.02000000000004</v>
      </c>
      <c r="W78" s="2">
        <f>tbl_ProfitPerTruck[[#This Row],[Final_Invoice_Amount]]-SUM(tbl_ProfitPerTruck[[#This Row],[Direct_Labor_COGS]:[Permit_Fees_COGS]])</f>
        <v>749.78</v>
      </c>
      <c r="X78" s="2">
        <f>tbl_ProfitPerTruck[[#This Row],[Final_Invoice_Amount]]-tbl_ProfitPerTruck[[#This Row],[TTL_COSTS]]</f>
        <v>541.86999999999989</v>
      </c>
    </row>
    <row r="79" spans="1:24" x14ac:dyDescent="0.35">
      <c r="A79" s="13">
        <v>45668</v>
      </c>
      <c r="B79" s="13" t="s">
        <v>21</v>
      </c>
      <c r="C79" s="1" t="s">
        <v>125</v>
      </c>
      <c r="D79" s="1" t="s">
        <v>49</v>
      </c>
      <c r="E79" s="1" t="s">
        <v>29</v>
      </c>
      <c r="F79" s="1" t="s">
        <v>34</v>
      </c>
      <c r="G79" s="1" t="s">
        <v>26</v>
      </c>
      <c r="H79" s="2">
        <v>613.83000000000004</v>
      </c>
      <c r="I79" s="3">
        <v>4.04</v>
      </c>
      <c r="J79" s="2">
        <v>48.94</v>
      </c>
      <c r="K79" s="2">
        <v>197.84</v>
      </c>
      <c r="L79" s="2">
        <v>167.68</v>
      </c>
      <c r="M79" s="2">
        <v>0</v>
      </c>
      <c r="N79" s="2">
        <v>0</v>
      </c>
      <c r="O79" s="3">
        <v>12.6</v>
      </c>
      <c r="P79" s="3">
        <v>0.71</v>
      </c>
      <c r="Q79" s="2">
        <v>3.15</v>
      </c>
      <c r="R79" s="2">
        <v>1.0900000000000001</v>
      </c>
      <c r="S79" s="2">
        <v>4.76</v>
      </c>
      <c r="T79" s="2">
        <v>11.79</v>
      </c>
      <c r="U79" s="2">
        <v>64.760000000000005</v>
      </c>
      <c r="V79" s="2">
        <f>SUM(tbl_ProfitPerTruck[[#This Row],[Truck_Fuel_Cost]:[Overhead_Allocation]])+SUM(K78:N79)</f>
        <v>703.18000000000006</v>
      </c>
      <c r="W79" s="2">
        <f>tbl_ProfitPerTruck[[#This Row],[Final_Invoice_Amount]]-SUM(tbl_ProfitPerTruck[[#This Row],[Direct_Labor_COGS]:[Permit_Fees_COGS]])</f>
        <v>248.31000000000006</v>
      </c>
      <c r="X79" s="2">
        <f>tbl_ProfitPerTruck[[#This Row],[Final_Invoice_Amount]]-tbl_ProfitPerTruck[[#This Row],[TTL_COSTS]]</f>
        <v>-89.350000000000023</v>
      </c>
    </row>
    <row r="80" spans="1:24" x14ac:dyDescent="0.35">
      <c r="A80" s="13">
        <v>45688</v>
      </c>
      <c r="B80" s="13" t="s">
        <v>21</v>
      </c>
      <c r="C80" s="1" t="s">
        <v>126</v>
      </c>
      <c r="D80" s="1" t="s">
        <v>83</v>
      </c>
      <c r="E80" s="1" t="s">
        <v>29</v>
      </c>
      <c r="F80" s="1" t="s">
        <v>30</v>
      </c>
      <c r="G80" s="1" t="s">
        <v>35</v>
      </c>
      <c r="H80" s="2">
        <v>343.59</v>
      </c>
      <c r="I80" s="3">
        <v>1.63</v>
      </c>
      <c r="J80" s="2">
        <v>48.34</v>
      </c>
      <c r="K80" s="2">
        <v>78.900000000000006</v>
      </c>
      <c r="L80" s="2">
        <v>16.309999999999999</v>
      </c>
      <c r="M80" s="2">
        <v>0</v>
      </c>
      <c r="N80" s="2">
        <v>0</v>
      </c>
      <c r="O80" s="3">
        <v>22.1</v>
      </c>
      <c r="P80" s="3">
        <v>1.05</v>
      </c>
      <c r="Q80" s="2">
        <v>4.47</v>
      </c>
      <c r="R80" s="2">
        <v>2.64</v>
      </c>
      <c r="S80" s="2">
        <v>7.33</v>
      </c>
      <c r="T80" s="2">
        <v>7.2</v>
      </c>
      <c r="U80" s="2">
        <v>35.159999999999997</v>
      </c>
      <c r="V80" s="2">
        <f>SUM(tbl_ProfitPerTruck[[#This Row],[Truck_Fuel_Cost]:[Overhead_Allocation]])+SUM(K79:N80)</f>
        <v>517.53</v>
      </c>
      <c r="W80" s="2">
        <f>tbl_ProfitPerTruck[[#This Row],[Final_Invoice_Amount]]-SUM(tbl_ProfitPerTruck[[#This Row],[Direct_Labor_COGS]:[Permit_Fees_COGS]])</f>
        <v>248.37999999999997</v>
      </c>
      <c r="X80" s="2">
        <f>tbl_ProfitPerTruck[[#This Row],[Final_Invoice_Amount]]-tbl_ProfitPerTruck[[#This Row],[TTL_COSTS]]</f>
        <v>-173.94</v>
      </c>
    </row>
    <row r="81" spans="1:24" x14ac:dyDescent="0.35">
      <c r="A81" s="13">
        <v>45664</v>
      </c>
      <c r="B81" s="13" t="s">
        <v>21</v>
      </c>
      <c r="C81" s="1" t="s">
        <v>127</v>
      </c>
      <c r="D81" s="1" t="s">
        <v>42</v>
      </c>
      <c r="E81" s="1" t="s">
        <v>24</v>
      </c>
      <c r="F81" s="1" t="s">
        <v>34</v>
      </c>
      <c r="G81" s="1" t="s">
        <v>43</v>
      </c>
      <c r="H81" s="2">
        <v>361.88</v>
      </c>
      <c r="I81" s="3">
        <v>1.98</v>
      </c>
      <c r="J81" s="2">
        <v>46.43</v>
      </c>
      <c r="K81" s="2">
        <v>91.76</v>
      </c>
      <c r="L81" s="2">
        <v>48.73</v>
      </c>
      <c r="M81" s="2">
        <v>12.94</v>
      </c>
      <c r="N81" s="2">
        <v>0</v>
      </c>
      <c r="O81" s="3">
        <v>12.7</v>
      </c>
      <c r="P81" s="3">
        <v>0.6</v>
      </c>
      <c r="Q81" s="2">
        <v>3.3</v>
      </c>
      <c r="R81" s="2">
        <v>1.3</v>
      </c>
      <c r="S81" s="2">
        <v>4.66</v>
      </c>
      <c r="T81" s="2">
        <v>9.2799999999999994</v>
      </c>
      <c r="U81" s="2">
        <v>33.06</v>
      </c>
      <c r="V81" s="2">
        <f>SUM(tbl_ProfitPerTruck[[#This Row],[Truck_Fuel_Cost]:[Overhead_Allocation]])+SUM(K80:N81)</f>
        <v>300.24</v>
      </c>
      <c r="W81" s="2">
        <f>tbl_ProfitPerTruck[[#This Row],[Final_Invoice_Amount]]-SUM(tbl_ProfitPerTruck[[#This Row],[Direct_Labor_COGS]:[Permit_Fees_COGS]])</f>
        <v>208.45</v>
      </c>
      <c r="X81" s="2">
        <f>tbl_ProfitPerTruck[[#This Row],[Final_Invoice_Amount]]-tbl_ProfitPerTruck[[#This Row],[TTL_COSTS]]</f>
        <v>61.639999999999986</v>
      </c>
    </row>
    <row r="82" spans="1:24" x14ac:dyDescent="0.35">
      <c r="A82" s="13">
        <v>45664</v>
      </c>
      <c r="B82" s="13" t="s">
        <v>21</v>
      </c>
      <c r="C82" s="1" t="s">
        <v>128</v>
      </c>
      <c r="D82" s="1" t="s">
        <v>39</v>
      </c>
      <c r="E82" s="1" t="s">
        <v>40</v>
      </c>
      <c r="F82" s="1" t="s">
        <v>34</v>
      </c>
      <c r="G82" s="1" t="s">
        <v>37</v>
      </c>
      <c r="H82" s="2">
        <v>874.03</v>
      </c>
      <c r="I82" s="3">
        <v>1.83</v>
      </c>
      <c r="J82" s="2">
        <v>43.26</v>
      </c>
      <c r="K82" s="2">
        <v>79.180000000000007</v>
      </c>
      <c r="L82" s="2">
        <v>99.51</v>
      </c>
      <c r="M82" s="2">
        <v>0</v>
      </c>
      <c r="N82" s="2">
        <v>0</v>
      </c>
      <c r="O82" s="3">
        <v>15.2</v>
      </c>
      <c r="P82" s="3">
        <v>0.8</v>
      </c>
      <c r="Q82" s="2">
        <v>3.26</v>
      </c>
      <c r="R82" s="2">
        <v>1.53</v>
      </c>
      <c r="S82" s="2">
        <v>4.7</v>
      </c>
      <c r="T82" s="2">
        <v>8.58</v>
      </c>
      <c r="U82" s="2">
        <v>80.73</v>
      </c>
      <c r="V82" s="2">
        <f>SUM(tbl_ProfitPerTruck[[#This Row],[Truck_Fuel_Cost]:[Overhead_Allocation]])+SUM(K81:N82)</f>
        <v>430.92</v>
      </c>
      <c r="W82" s="2">
        <f>tbl_ProfitPerTruck[[#This Row],[Final_Invoice_Amount]]-SUM(tbl_ProfitPerTruck[[#This Row],[Direct_Labor_COGS]:[Permit_Fees_COGS]])</f>
        <v>695.33999999999992</v>
      </c>
      <c r="X82" s="2">
        <f>tbl_ProfitPerTruck[[#This Row],[Final_Invoice_Amount]]-tbl_ProfitPerTruck[[#This Row],[TTL_COSTS]]</f>
        <v>443.10999999999996</v>
      </c>
    </row>
    <row r="83" spans="1:24" x14ac:dyDescent="0.35">
      <c r="A83" s="13">
        <v>45686</v>
      </c>
      <c r="B83" s="13" t="s">
        <v>21</v>
      </c>
      <c r="C83" s="1" t="s">
        <v>129</v>
      </c>
      <c r="D83" s="1" t="s">
        <v>42</v>
      </c>
      <c r="E83" s="1" t="s">
        <v>24</v>
      </c>
      <c r="F83" s="1" t="s">
        <v>34</v>
      </c>
      <c r="G83" s="1" t="s">
        <v>26</v>
      </c>
      <c r="H83" s="2">
        <v>1157.54</v>
      </c>
      <c r="I83" s="3">
        <v>2.87</v>
      </c>
      <c r="J83" s="2">
        <v>34.409999999999997</v>
      </c>
      <c r="K83" s="2">
        <v>98.72</v>
      </c>
      <c r="L83" s="2">
        <v>298.41000000000003</v>
      </c>
      <c r="M83" s="2">
        <v>58.89</v>
      </c>
      <c r="N83" s="2">
        <v>0</v>
      </c>
      <c r="O83" s="3">
        <v>24.6</v>
      </c>
      <c r="P83" s="3">
        <v>1.1599999999999999</v>
      </c>
      <c r="Q83" s="2">
        <v>6.85</v>
      </c>
      <c r="R83" s="2">
        <v>1.23</v>
      </c>
      <c r="S83" s="2">
        <v>5.0599999999999996</v>
      </c>
      <c r="T83" s="2">
        <v>8.92</v>
      </c>
      <c r="U83" s="2">
        <v>134.22</v>
      </c>
      <c r="V83" s="2">
        <f>SUM(tbl_ProfitPerTruck[[#This Row],[Truck_Fuel_Cost]:[Overhead_Allocation]])+SUM(K82:N83)</f>
        <v>790.9899999999999</v>
      </c>
      <c r="W83" s="2">
        <f>tbl_ProfitPerTruck[[#This Row],[Final_Invoice_Amount]]-SUM(tbl_ProfitPerTruck[[#This Row],[Direct_Labor_COGS]:[Permit_Fees_COGS]])</f>
        <v>701.52</v>
      </c>
      <c r="X83" s="2">
        <f>tbl_ProfitPerTruck[[#This Row],[Final_Invoice_Amount]]-tbl_ProfitPerTruck[[#This Row],[TTL_COSTS]]</f>
        <v>366.55000000000007</v>
      </c>
    </row>
    <row r="84" spans="1:24" x14ac:dyDescent="0.35">
      <c r="A84" s="13">
        <v>45684</v>
      </c>
      <c r="B84" s="13" t="s">
        <v>21</v>
      </c>
      <c r="C84" s="1" t="s">
        <v>130</v>
      </c>
      <c r="D84" s="1" t="s">
        <v>57</v>
      </c>
      <c r="E84" s="1" t="s">
        <v>24</v>
      </c>
      <c r="F84" s="1" t="s">
        <v>25</v>
      </c>
      <c r="G84" s="1" t="s">
        <v>37</v>
      </c>
      <c r="H84" s="2">
        <v>8568.8799999999992</v>
      </c>
      <c r="I84" s="3">
        <v>14.02</v>
      </c>
      <c r="J84" s="2">
        <v>54.2</v>
      </c>
      <c r="K84" s="2">
        <v>760</v>
      </c>
      <c r="L84" s="2">
        <v>3297.66</v>
      </c>
      <c r="M84" s="2">
        <v>0</v>
      </c>
      <c r="N84" s="2">
        <v>0</v>
      </c>
      <c r="O84" s="3">
        <v>14.7</v>
      </c>
      <c r="P84" s="3">
        <v>0.86</v>
      </c>
      <c r="Q84" s="2">
        <v>3.78</v>
      </c>
      <c r="R84" s="2">
        <v>1.17</v>
      </c>
      <c r="S84" s="2">
        <v>5.76</v>
      </c>
      <c r="T84" s="2">
        <v>10.69</v>
      </c>
      <c r="U84" s="2">
        <v>636.9</v>
      </c>
      <c r="V84" s="2">
        <f>SUM(tbl_ProfitPerTruck[[#This Row],[Truck_Fuel_Cost]:[Overhead_Allocation]])+SUM(K83:N84)</f>
        <v>5171.9800000000005</v>
      </c>
      <c r="W84" s="2">
        <f>tbl_ProfitPerTruck[[#This Row],[Final_Invoice_Amount]]-SUM(tbl_ProfitPerTruck[[#This Row],[Direct_Labor_COGS]:[Permit_Fees_COGS]])</f>
        <v>4511.2199999999993</v>
      </c>
      <c r="X84" s="2">
        <f>tbl_ProfitPerTruck[[#This Row],[Final_Invoice_Amount]]-tbl_ProfitPerTruck[[#This Row],[TTL_COSTS]]</f>
        <v>3396.8999999999987</v>
      </c>
    </row>
    <row r="85" spans="1:24" x14ac:dyDescent="0.35">
      <c r="A85" s="13">
        <v>45660</v>
      </c>
      <c r="B85" s="13" t="s">
        <v>21</v>
      </c>
      <c r="C85" s="1" t="s">
        <v>131</v>
      </c>
      <c r="D85" s="1" t="s">
        <v>49</v>
      </c>
      <c r="E85" s="1" t="s">
        <v>29</v>
      </c>
      <c r="F85" s="1" t="s">
        <v>34</v>
      </c>
      <c r="G85" s="1" t="s">
        <v>35</v>
      </c>
      <c r="H85" s="2">
        <v>384.66</v>
      </c>
      <c r="I85" s="3">
        <v>1.96</v>
      </c>
      <c r="J85" s="2">
        <v>46.82</v>
      </c>
      <c r="K85" s="2">
        <v>91.77</v>
      </c>
      <c r="L85" s="2">
        <v>79.260000000000005</v>
      </c>
      <c r="M85" s="2">
        <v>0</v>
      </c>
      <c r="N85" s="2">
        <v>0</v>
      </c>
      <c r="O85" s="3">
        <v>24.7</v>
      </c>
      <c r="P85" s="3">
        <v>1.1100000000000001</v>
      </c>
      <c r="Q85" s="2">
        <v>6.69</v>
      </c>
      <c r="R85" s="2">
        <v>1.31</v>
      </c>
      <c r="S85" s="2">
        <v>4.83</v>
      </c>
      <c r="T85" s="2">
        <v>8.9600000000000009</v>
      </c>
      <c r="U85" s="2">
        <v>25.95</v>
      </c>
      <c r="V85" s="2">
        <f>SUM(tbl_ProfitPerTruck[[#This Row],[Truck_Fuel_Cost]:[Overhead_Allocation]])+SUM(K84:N85)</f>
        <v>4276.43</v>
      </c>
      <c r="W85" s="2">
        <f>tbl_ProfitPerTruck[[#This Row],[Final_Invoice_Amount]]-SUM(tbl_ProfitPerTruck[[#This Row],[Direct_Labor_COGS]:[Permit_Fees_COGS]])</f>
        <v>213.63000000000002</v>
      </c>
      <c r="X85" s="2">
        <f>tbl_ProfitPerTruck[[#This Row],[Final_Invoice_Amount]]-tbl_ProfitPerTruck[[#This Row],[TTL_COSTS]]</f>
        <v>-3891.7700000000004</v>
      </c>
    </row>
    <row r="86" spans="1:24" x14ac:dyDescent="0.35">
      <c r="A86" s="13">
        <v>45684</v>
      </c>
      <c r="B86" s="13" t="s">
        <v>21</v>
      </c>
      <c r="C86" s="1" t="s">
        <v>132</v>
      </c>
      <c r="D86" s="1" t="s">
        <v>42</v>
      </c>
      <c r="E86" s="1" t="s">
        <v>24</v>
      </c>
      <c r="F86" s="1" t="s">
        <v>25</v>
      </c>
      <c r="G86" s="1" t="s">
        <v>35</v>
      </c>
      <c r="H86" s="2">
        <v>9201.7000000000007</v>
      </c>
      <c r="I86" s="3">
        <v>8.44</v>
      </c>
      <c r="J86" s="2">
        <v>54.24</v>
      </c>
      <c r="K86" s="2">
        <v>457.56</v>
      </c>
      <c r="L86" s="2">
        <v>2760.92</v>
      </c>
      <c r="M86" s="2">
        <v>0</v>
      </c>
      <c r="N86" s="2">
        <v>0</v>
      </c>
      <c r="O86" s="3">
        <v>12</v>
      </c>
      <c r="P86" s="3">
        <v>0.74</v>
      </c>
      <c r="Q86" s="2">
        <v>2.44</v>
      </c>
      <c r="R86" s="2">
        <v>1.39</v>
      </c>
      <c r="S86" s="2">
        <v>6.45</v>
      </c>
      <c r="T86" s="2">
        <v>10.039999999999999</v>
      </c>
      <c r="U86" s="2">
        <v>835.16</v>
      </c>
      <c r="V86" s="2">
        <f>SUM(tbl_ProfitPerTruck[[#This Row],[Truck_Fuel_Cost]:[Overhead_Allocation]])+SUM(K85:N86)</f>
        <v>4244.99</v>
      </c>
      <c r="W86" s="2">
        <f>tbl_ProfitPerTruck[[#This Row],[Final_Invoice_Amount]]-SUM(tbl_ProfitPerTruck[[#This Row],[Direct_Labor_COGS]:[Permit_Fees_COGS]])</f>
        <v>5983.2200000000012</v>
      </c>
      <c r="X86" s="2">
        <f>tbl_ProfitPerTruck[[#This Row],[Final_Invoice_Amount]]-tbl_ProfitPerTruck[[#This Row],[TTL_COSTS]]</f>
        <v>4956.7100000000009</v>
      </c>
    </row>
    <row r="87" spans="1:24" x14ac:dyDescent="0.35">
      <c r="A87" s="13">
        <v>45667</v>
      </c>
      <c r="B87" s="13" t="s">
        <v>21</v>
      </c>
      <c r="C87" s="1" t="s">
        <v>133</v>
      </c>
      <c r="D87" s="1" t="s">
        <v>23</v>
      </c>
      <c r="E87" s="1" t="s">
        <v>24</v>
      </c>
      <c r="F87" s="1" t="s">
        <v>25</v>
      </c>
      <c r="G87" s="1" t="s">
        <v>52</v>
      </c>
      <c r="H87" s="2">
        <v>9269.2199999999993</v>
      </c>
      <c r="I87" s="3">
        <v>9.25</v>
      </c>
      <c r="J87" s="2">
        <v>46.87</v>
      </c>
      <c r="K87" s="2">
        <v>433.45</v>
      </c>
      <c r="L87" s="2">
        <v>3295.89</v>
      </c>
      <c r="M87" s="2">
        <v>0</v>
      </c>
      <c r="N87" s="2">
        <v>0</v>
      </c>
      <c r="O87" s="3">
        <v>22.6</v>
      </c>
      <c r="P87" s="3">
        <v>0.99</v>
      </c>
      <c r="Q87" s="2">
        <v>5.23</v>
      </c>
      <c r="R87" s="2">
        <v>2.0699999999999998</v>
      </c>
      <c r="S87" s="2">
        <v>6.08</v>
      </c>
      <c r="T87" s="2">
        <v>8.3000000000000007</v>
      </c>
      <c r="U87" s="2">
        <v>842.71</v>
      </c>
      <c r="V87" s="2">
        <f>SUM(tbl_ProfitPerTruck[[#This Row],[Truck_Fuel_Cost]:[Overhead_Allocation]])+SUM(K86:N87)</f>
        <v>7812.21</v>
      </c>
      <c r="W87" s="2">
        <f>tbl_ProfitPerTruck[[#This Row],[Final_Invoice_Amount]]-SUM(tbl_ProfitPerTruck[[#This Row],[Direct_Labor_COGS]:[Permit_Fees_COGS]])</f>
        <v>5539.8799999999992</v>
      </c>
      <c r="X87" s="2">
        <f>tbl_ProfitPerTruck[[#This Row],[Final_Invoice_Amount]]-tbl_ProfitPerTruck[[#This Row],[TTL_COSTS]]</f>
        <v>1457.0099999999993</v>
      </c>
    </row>
    <row r="88" spans="1:24" x14ac:dyDescent="0.35">
      <c r="A88" s="13">
        <v>45675</v>
      </c>
      <c r="B88" s="13" t="s">
        <v>21</v>
      </c>
      <c r="C88" s="1" t="s">
        <v>134</v>
      </c>
      <c r="D88" s="1" t="s">
        <v>83</v>
      </c>
      <c r="E88" s="1" t="s">
        <v>29</v>
      </c>
      <c r="F88" s="1" t="s">
        <v>30</v>
      </c>
      <c r="G88" s="1" t="s">
        <v>52</v>
      </c>
      <c r="H88" s="2">
        <v>260.06</v>
      </c>
      <c r="I88" s="3">
        <v>1.39</v>
      </c>
      <c r="J88" s="2">
        <v>42.79</v>
      </c>
      <c r="K88" s="2">
        <v>59.42</v>
      </c>
      <c r="L88" s="2">
        <v>11.88</v>
      </c>
      <c r="M88" s="2">
        <v>0</v>
      </c>
      <c r="N88" s="2">
        <v>0</v>
      </c>
      <c r="O88" s="3">
        <v>23.7</v>
      </c>
      <c r="P88" s="3">
        <v>1.1399999999999999</v>
      </c>
      <c r="Q88" s="2">
        <v>5.67</v>
      </c>
      <c r="R88" s="2">
        <v>2.15</v>
      </c>
      <c r="S88" s="2">
        <v>4.7699999999999996</v>
      </c>
      <c r="T88" s="2">
        <v>11.39</v>
      </c>
      <c r="U88" s="2">
        <v>25</v>
      </c>
      <c r="V88" s="2">
        <f>SUM(tbl_ProfitPerTruck[[#This Row],[Truck_Fuel_Cost]:[Overhead_Allocation]])+SUM(K87:N88)</f>
        <v>3849.62</v>
      </c>
      <c r="W88" s="2">
        <f>tbl_ProfitPerTruck[[#This Row],[Final_Invoice_Amount]]-SUM(tbl_ProfitPerTruck[[#This Row],[Direct_Labor_COGS]:[Permit_Fees_COGS]])</f>
        <v>188.76</v>
      </c>
      <c r="X88" s="2">
        <f>tbl_ProfitPerTruck[[#This Row],[Final_Invoice_Amount]]-tbl_ProfitPerTruck[[#This Row],[TTL_COSTS]]</f>
        <v>-3589.56</v>
      </c>
    </row>
    <row r="89" spans="1:24" x14ac:dyDescent="0.35">
      <c r="A89" s="13">
        <v>45685</v>
      </c>
      <c r="B89" s="13" t="s">
        <v>21</v>
      </c>
      <c r="C89" s="1" t="s">
        <v>135</v>
      </c>
      <c r="D89" s="1" t="s">
        <v>42</v>
      </c>
      <c r="E89" s="1" t="s">
        <v>24</v>
      </c>
      <c r="F89" s="1" t="s">
        <v>34</v>
      </c>
      <c r="G89" s="1" t="s">
        <v>37</v>
      </c>
      <c r="H89" s="2">
        <v>698.84</v>
      </c>
      <c r="I89" s="3">
        <v>2.1800000000000002</v>
      </c>
      <c r="J89" s="2">
        <v>47.03</v>
      </c>
      <c r="K89" s="2">
        <v>102.29</v>
      </c>
      <c r="L89" s="2">
        <v>162.37</v>
      </c>
      <c r="M89" s="2">
        <v>0</v>
      </c>
      <c r="N89" s="2">
        <v>0</v>
      </c>
      <c r="O89" s="3">
        <v>16.2</v>
      </c>
      <c r="P89" s="3">
        <v>0.72</v>
      </c>
      <c r="Q89" s="2">
        <v>3.32</v>
      </c>
      <c r="R89" s="2">
        <v>0.82</v>
      </c>
      <c r="S89" s="2">
        <v>6.59</v>
      </c>
      <c r="T89" s="2">
        <v>7.24</v>
      </c>
      <c r="U89" s="2">
        <v>64.260000000000005</v>
      </c>
      <c r="V89" s="2">
        <f>SUM(tbl_ProfitPerTruck[[#This Row],[Truck_Fuel_Cost]:[Overhead_Allocation]])+SUM(K88:N89)</f>
        <v>418.19000000000005</v>
      </c>
      <c r="W89" s="2">
        <f>tbl_ProfitPerTruck[[#This Row],[Final_Invoice_Amount]]-SUM(tbl_ProfitPerTruck[[#This Row],[Direct_Labor_COGS]:[Permit_Fees_COGS]])</f>
        <v>434.18</v>
      </c>
      <c r="X89" s="2">
        <f>tbl_ProfitPerTruck[[#This Row],[Final_Invoice_Amount]]-tbl_ProfitPerTruck[[#This Row],[TTL_COSTS]]</f>
        <v>280.64999999999998</v>
      </c>
    </row>
    <row r="90" spans="1:24" x14ac:dyDescent="0.35">
      <c r="A90" s="13">
        <v>45662</v>
      </c>
      <c r="B90" s="13" t="s">
        <v>21</v>
      </c>
      <c r="C90" s="1" t="s">
        <v>136</v>
      </c>
      <c r="D90" s="1" t="s">
        <v>42</v>
      </c>
      <c r="E90" s="1" t="s">
        <v>24</v>
      </c>
      <c r="F90" s="1" t="s">
        <v>25</v>
      </c>
      <c r="G90" s="1" t="s">
        <v>52</v>
      </c>
      <c r="H90" s="2">
        <v>10750.57</v>
      </c>
      <c r="I90" s="3">
        <v>7.85</v>
      </c>
      <c r="J90" s="2">
        <v>31.08</v>
      </c>
      <c r="K90" s="2">
        <v>243.89</v>
      </c>
      <c r="L90" s="2">
        <v>3774.41</v>
      </c>
      <c r="M90" s="2">
        <v>0</v>
      </c>
      <c r="N90" s="2">
        <v>0</v>
      </c>
      <c r="O90" s="3">
        <v>10.199999999999999</v>
      </c>
      <c r="P90" s="3">
        <v>0.61</v>
      </c>
      <c r="Q90" s="2">
        <v>2.1800000000000002</v>
      </c>
      <c r="R90" s="2">
        <v>0.99</v>
      </c>
      <c r="S90" s="2">
        <v>6.2</v>
      </c>
      <c r="T90" s="2">
        <v>8.34</v>
      </c>
      <c r="U90" s="2">
        <v>1211.78</v>
      </c>
      <c r="V90" s="2">
        <f>SUM(tbl_ProfitPerTruck[[#This Row],[Truck_Fuel_Cost]:[Overhead_Allocation]])+SUM(K89:N90)</f>
        <v>5512.45</v>
      </c>
      <c r="W90" s="2">
        <f>tbl_ProfitPerTruck[[#This Row],[Final_Invoice_Amount]]-SUM(tbl_ProfitPerTruck[[#This Row],[Direct_Labor_COGS]:[Permit_Fees_COGS]])</f>
        <v>6732.27</v>
      </c>
      <c r="X90" s="2">
        <f>tbl_ProfitPerTruck[[#This Row],[Final_Invoice_Amount]]-tbl_ProfitPerTruck[[#This Row],[TTL_COSTS]]</f>
        <v>5238.12</v>
      </c>
    </row>
    <row r="91" spans="1:24" x14ac:dyDescent="0.35">
      <c r="A91" s="13">
        <v>45676</v>
      </c>
      <c r="B91" s="13" t="s">
        <v>21</v>
      </c>
      <c r="C91" s="1" t="s">
        <v>137</v>
      </c>
      <c r="D91" s="1" t="s">
        <v>113</v>
      </c>
      <c r="E91" s="1" t="s">
        <v>29</v>
      </c>
      <c r="F91" s="1" t="s">
        <v>30</v>
      </c>
      <c r="G91" s="1" t="s">
        <v>43</v>
      </c>
      <c r="H91" s="2">
        <v>287.3</v>
      </c>
      <c r="I91" s="3">
        <v>1.42</v>
      </c>
      <c r="J91" s="2">
        <v>43.94</v>
      </c>
      <c r="K91" s="2">
        <v>62.33</v>
      </c>
      <c r="L91" s="2">
        <v>15.34</v>
      </c>
      <c r="M91" s="2">
        <v>0</v>
      </c>
      <c r="N91" s="2">
        <v>0</v>
      </c>
      <c r="O91" s="3">
        <v>15.6</v>
      </c>
      <c r="P91" s="3">
        <v>0.68</v>
      </c>
      <c r="Q91" s="2">
        <v>4.25</v>
      </c>
      <c r="R91" s="2">
        <v>0.89</v>
      </c>
      <c r="S91" s="2">
        <v>6.6</v>
      </c>
      <c r="T91" s="2">
        <v>7.95</v>
      </c>
      <c r="U91" s="2">
        <v>32.44</v>
      </c>
      <c r="V91" s="2">
        <f>SUM(tbl_ProfitPerTruck[[#This Row],[Truck_Fuel_Cost]:[Overhead_Allocation]])+SUM(K90:N91)</f>
        <v>4148.0999999999995</v>
      </c>
      <c r="W91" s="2">
        <f>tbl_ProfitPerTruck[[#This Row],[Final_Invoice_Amount]]-SUM(tbl_ProfitPerTruck[[#This Row],[Direct_Labor_COGS]:[Permit_Fees_COGS]])</f>
        <v>209.63</v>
      </c>
      <c r="X91" s="2">
        <f>tbl_ProfitPerTruck[[#This Row],[Final_Invoice_Amount]]-tbl_ProfitPerTruck[[#This Row],[TTL_COSTS]]</f>
        <v>-3860.7999999999993</v>
      </c>
    </row>
    <row r="92" spans="1:24" x14ac:dyDescent="0.35">
      <c r="A92" s="13">
        <v>45670</v>
      </c>
      <c r="B92" s="13" t="s">
        <v>21</v>
      </c>
      <c r="C92" s="1" t="s">
        <v>138</v>
      </c>
      <c r="D92" s="1" t="s">
        <v>57</v>
      </c>
      <c r="E92" s="1" t="s">
        <v>24</v>
      </c>
      <c r="F92" s="1" t="s">
        <v>25</v>
      </c>
      <c r="G92" s="1" t="s">
        <v>31</v>
      </c>
      <c r="H92" s="2">
        <v>9199.19</v>
      </c>
      <c r="I92" s="3">
        <v>10.87</v>
      </c>
      <c r="J92" s="2">
        <v>49.83</v>
      </c>
      <c r="K92" s="2">
        <v>541.45000000000005</v>
      </c>
      <c r="L92" s="2">
        <v>2753.24</v>
      </c>
      <c r="M92" s="2">
        <v>0</v>
      </c>
      <c r="N92" s="2">
        <v>299.94</v>
      </c>
      <c r="O92" s="3">
        <v>10.6</v>
      </c>
      <c r="P92" s="3">
        <v>0.63</v>
      </c>
      <c r="Q92" s="2">
        <v>2.46</v>
      </c>
      <c r="R92" s="2">
        <v>0.54</v>
      </c>
      <c r="S92" s="2">
        <v>5.36</v>
      </c>
      <c r="T92" s="2">
        <v>10.08</v>
      </c>
      <c r="U92" s="2">
        <v>1093.52</v>
      </c>
      <c r="V92" s="2">
        <f>SUM(tbl_ProfitPerTruck[[#This Row],[Truck_Fuel_Cost]:[Overhead_Allocation]])+SUM(K91:N92)</f>
        <v>4784.26</v>
      </c>
      <c r="W92" s="2">
        <f>tbl_ProfitPerTruck[[#This Row],[Final_Invoice_Amount]]-SUM(tbl_ProfitPerTruck[[#This Row],[Direct_Labor_COGS]:[Permit_Fees_COGS]])</f>
        <v>5604.5600000000013</v>
      </c>
      <c r="X92" s="2">
        <f>tbl_ProfitPerTruck[[#This Row],[Final_Invoice_Amount]]-tbl_ProfitPerTruck[[#This Row],[TTL_COSTS]]</f>
        <v>4414.93</v>
      </c>
    </row>
    <row r="93" spans="1:24" x14ac:dyDescent="0.35">
      <c r="A93" s="13">
        <v>45674</v>
      </c>
      <c r="B93" s="13" t="s">
        <v>21</v>
      </c>
      <c r="C93" s="1" t="s">
        <v>139</v>
      </c>
      <c r="D93" s="1" t="s">
        <v>39</v>
      </c>
      <c r="E93" s="1" t="s">
        <v>40</v>
      </c>
      <c r="F93" s="1" t="s">
        <v>30</v>
      </c>
      <c r="G93" s="1" t="s">
        <v>52</v>
      </c>
      <c r="H93" s="2">
        <v>293.01</v>
      </c>
      <c r="I93" s="3">
        <v>0.85</v>
      </c>
      <c r="J93" s="2">
        <v>43.44</v>
      </c>
      <c r="K93" s="2">
        <v>36.799999999999997</v>
      </c>
      <c r="L93" s="2">
        <v>9.17</v>
      </c>
      <c r="M93" s="2">
        <v>0</v>
      </c>
      <c r="N93" s="2">
        <v>0</v>
      </c>
      <c r="O93" s="3">
        <v>12</v>
      </c>
      <c r="P93" s="3">
        <v>0.56999999999999995</v>
      </c>
      <c r="Q93" s="2">
        <v>3.16</v>
      </c>
      <c r="R93" s="2">
        <v>0.93</v>
      </c>
      <c r="S93" s="2">
        <v>5.04</v>
      </c>
      <c r="T93" s="2">
        <v>10.77</v>
      </c>
      <c r="U93" s="2">
        <v>31.45</v>
      </c>
      <c r="V93" s="2">
        <f>SUM(tbl_ProfitPerTruck[[#This Row],[Truck_Fuel_Cost]:[Overhead_Allocation]])+SUM(K92:N93)</f>
        <v>3691.95</v>
      </c>
      <c r="W93" s="2">
        <f>tbl_ProfitPerTruck[[#This Row],[Final_Invoice_Amount]]-SUM(tbl_ProfitPerTruck[[#This Row],[Direct_Labor_COGS]:[Permit_Fees_COGS]])</f>
        <v>247.04</v>
      </c>
      <c r="X93" s="2">
        <f>tbl_ProfitPerTruck[[#This Row],[Final_Invoice_Amount]]-tbl_ProfitPerTruck[[#This Row],[TTL_COSTS]]</f>
        <v>-3398.9399999999996</v>
      </c>
    </row>
    <row r="94" spans="1:24" x14ac:dyDescent="0.35">
      <c r="A94" s="13">
        <v>45677</v>
      </c>
      <c r="B94" s="13" t="s">
        <v>21</v>
      </c>
      <c r="C94" s="1" t="s">
        <v>140</v>
      </c>
      <c r="D94" s="1" t="s">
        <v>45</v>
      </c>
      <c r="E94" s="1" t="s">
        <v>29</v>
      </c>
      <c r="F94" s="1" t="s">
        <v>30</v>
      </c>
      <c r="G94" s="1" t="s">
        <v>35</v>
      </c>
      <c r="H94" s="2">
        <v>283.20999999999998</v>
      </c>
      <c r="I94" s="3">
        <v>1.28</v>
      </c>
      <c r="J94" s="2">
        <v>49.29</v>
      </c>
      <c r="K94" s="2">
        <v>62.98</v>
      </c>
      <c r="L94" s="2">
        <v>9.83</v>
      </c>
      <c r="M94" s="2">
        <v>0</v>
      </c>
      <c r="N94" s="2">
        <v>0</v>
      </c>
      <c r="O94" s="3">
        <v>8.8000000000000007</v>
      </c>
      <c r="P94" s="3">
        <v>0.47</v>
      </c>
      <c r="Q94" s="2">
        <v>1.88</v>
      </c>
      <c r="R94" s="2">
        <v>0.82</v>
      </c>
      <c r="S94" s="2">
        <v>4.6399999999999997</v>
      </c>
      <c r="T94" s="2">
        <v>11.36</v>
      </c>
      <c r="U94" s="2">
        <v>33.54</v>
      </c>
      <c r="V94" s="2">
        <f>SUM(tbl_ProfitPerTruck[[#This Row],[Truck_Fuel_Cost]:[Overhead_Allocation]])+SUM(K93:N94)</f>
        <v>171.01999999999998</v>
      </c>
      <c r="W94" s="2">
        <f>tbl_ProfitPerTruck[[#This Row],[Final_Invoice_Amount]]-SUM(tbl_ProfitPerTruck[[#This Row],[Direct_Labor_COGS]:[Permit_Fees_COGS]])</f>
        <v>210.39999999999998</v>
      </c>
      <c r="X94" s="2">
        <f>tbl_ProfitPerTruck[[#This Row],[Final_Invoice_Amount]]-tbl_ProfitPerTruck[[#This Row],[TTL_COSTS]]</f>
        <v>112.19</v>
      </c>
    </row>
    <row r="95" spans="1:24" x14ac:dyDescent="0.35">
      <c r="A95" s="13">
        <v>45686</v>
      </c>
      <c r="B95" s="13" t="s">
        <v>21</v>
      </c>
      <c r="C95" s="1" t="s">
        <v>141</v>
      </c>
      <c r="D95" s="1" t="s">
        <v>47</v>
      </c>
      <c r="E95" s="1" t="s">
        <v>29</v>
      </c>
      <c r="F95" s="1" t="s">
        <v>34</v>
      </c>
      <c r="G95" s="1" t="s">
        <v>26</v>
      </c>
      <c r="H95" s="2">
        <v>1355.1</v>
      </c>
      <c r="I95" s="3">
        <v>1.61</v>
      </c>
      <c r="J95" s="2">
        <v>38.18</v>
      </c>
      <c r="K95" s="2">
        <v>61.4</v>
      </c>
      <c r="L95" s="2">
        <v>151.52000000000001</v>
      </c>
      <c r="M95" s="2">
        <v>0</v>
      </c>
      <c r="N95" s="2">
        <v>0</v>
      </c>
      <c r="O95" s="3">
        <v>30.4</v>
      </c>
      <c r="P95" s="3">
        <v>1.53</v>
      </c>
      <c r="Q95" s="2">
        <v>6.61</v>
      </c>
      <c r="R95" s="2">
        <v>3.27</v>
      </c>
      <c r="S95" s="2">
        <v>5.26</v>
      </c>
      <c r="T95" s="2">
        <v>7.01</v>
      </c>
      <c r="U95" s="2">
        <v>94.23</v>
      </c>
      <c r="V95" s="2">
        <f>SUM(tbl_ProfitPerTruck[[#This Row],[Truck_Fuel_Cost]:[Overhead_Allocation]])+SUM(K94:N95)</f>
        <v>402.11</v>
      </c>
      <c r="W95" s="2">
        <f>tbl_ProfitPerTruck[[#This Row],[Final_Invoice_Amount]]-SUM(tbl_ProfitPerTruck[[#This Row],[Direct_Labor_COGS]:[Permit_Fees_COGS]])</f>
        <v>1142.1799999999998</v>
      </c>
      <c r="X95" s="2">
        <f>tbl_ProfitPerTruck[[#This Row],[Final_Invoice_Amount]]-tbl_ProfitPerTruck[[#This Row],[TTL_COSTS]]</f>
        <v>952.9899999999999</v>
      </c>
    </row>
    <row r="96" spans="1:24" x14ac:dyDescent="0.35">
      <c r="A96" s="13">
        <v>45659</v>
      </c>
      <c r="B96" s="13" t="s">
        <v>21</v>
      </c>
      <c r="C96" s="1" t="s">
        <v>142</v>
      </c>
      <c r="D96" s="1" t="s">
        <v>28</v>
      </c>
      <c r="E96" s="1" t="s">
        <v>29</v>
      </c>
      <c r="F96" s="1" t="s">
        <v>30</v>
      </c>
      <c r="G96" s="1" t="s">
        <v>52</v>
      </c>
      <c r="H96" s="2">
        <v>236.21</v>
      </c>
      <c r="I96" s="3">
        <v>1.1299999999999999</v>
      </c>
      <c r="J96" s="2">
        <v>47.59</v>
      </c>
      <c r="K96" s="2">
        <v>53.73</v>
      </c>
      <c r="L96" s="2">
        <v>10.74</v>
      </c>
      <c r="M96" s="2">
        <v>0</v>
      </c>
      <c r="N96" s="2">
        <v>0</v>
      </c>
      <c r="O96" s="3">
        <v>26.9</v>
      </c>
      <c r="P96" s="3">
        <v>1.1499999999999999</v>
      </c>
      <c r="Q96" s="2">
        <v>6.67</v>
      </c>
      <c r="R96" s="2">
        <v>2.58</v>
      </c>
      <c r="S96" s="2">
        <v>5.32</v>
      </c>
      <c r="T96" s="2">
        <v>11.75</v>
      </c>
      <c r="U96" s="2">
        <v>25</v>
      </c>
      <c r="V96" s="2">
        <f>SUM(tbl_ProfitPerTruck[[#This Row],[Truck_Fuel_Cost]:[Overhead_Allocation]])+SUM(K95:N96)</f>
        <v>328.71000000000004</v>
      </c>
      <c r="W96" s="2">
        <f>tbl_ProfitPerTruck[[#This Row],[Final_Invoice_Amount]]-SUM(tbl_ProfitPerTruck[[#This Row],[Direct_Labor_COGS]:[Permit_Fees_COGS]])</f>
        <v>171.74</v>
      </c>
      <c r="X96" s="2">
        <f>tbl_ProfitPerTruck[[#This Row],[Final_Invoice_Amount]]-tbl_ProfitPerTruck[[#This Row],[TTL_COSTS]]</f>
        <v>-92.500000000000028</v>
      </c>
    </row>
    <row r="97" spans="1:24" x14ac:dyDescent="0.35">
      <c r="A97" s="13">
        <v>45685</v>
      </c>
      <c r="B97" s="13" t="s">
        <v>21</v>
      </c>
      <c r="C97" s="1" t="s">
        <v>143</v>
      </c>
      <c r="D97" s="1" t="s">
        <v>49</v>
      </c>
      <c r="E97" s="1" t="s">
        <v>29</v>
      </c>
      <c r="F97" s="1" t="s">
        <v>34</v>
      </c>
      <c r="G97" s="1" t="s">
        <v>31</v>
      </c>
      <c r="H97" s="2">
        <v>957.71</v>
      </c>
      <c r="I97" s="3">
        <v>2.39</v>
      </c>
      <c r="J97" s="2">
        <v>43.63</v>
      </c>
      <c r="K97" s="2">
        <v>104.47</v>
      </c>
      <c r="L97" s="2">
        <v>149.55000000000001</v>
      </c>
      <c r="M97" s="2">
        <v>0</v>
      </c>
      <c r="N97" s="2">
        <v>0</v>
      </c>
      <c r="O97" s="3">
        <v>31.9</v>
      </c>
      <c r="P97" s="3">
        <v>1.45</v>
      </c>
      <c r="Q97" s="2">
        <v>8.06</v>
      </c>
      <c r="R97" s="2">
        <v>3.26</v>
      </c>
      <c r="S97" s="2">
        <v>5.0999999999999996</v>
      </c>
      <c r="T97" s="2">
        <v>11.34</v>
      </c>
      <c r="U97" s="2">
        <v>98.54</v>
      </c>
      <c r="V97" s="2">
        <f>SUM(tbl_ProfitPerTruck[[#This Row],[Truck_Fuel_Cost]:[Overhead_Allocation]])+SUM(K96:N97)</f>
        <v>444.79</v>
      </c>
      <c r="W97" s="2">
        <f>tbl_ProfitPerTruck[[#This Row],[Final_Invoice_Amount]]-SUM(tbl_ProfitPerTruck[[#This Row],[Direct_Labor_COGS]:[Permit_Fees_COGS]])</f>
        <v>703.69</v>
      </c>
      <c r="X97" s="2">
        <f>tbl_ProfitPerTruck[[#This Row],[Final_Invoice_Amount]]-tbl_ProfitPerTruck[[#This Row],[TTL_COSTS]]</f>
        <v>512.92000000000007</v>
      </c>
    </row>
    <row r="98" spans="1:24" x14ac:dyDescent="0.35">
      <c r="A98" s="13">
        <v>45675</v>
      </c>
      <c r="B98" s="13" t="s">
        <v>21</v>
      </c>
      <c r="C98" s="1" t="s">
        <v>144</v>
      </c>
      <c r="D98" s="1" t="s">
        <v>28</v>
      </c>
      <c r="E98" s="1" t="s">
        <v>29</v>
      </c>
      <c r="F98" s="1" t="s">
        <v>30</v>
      </c>
      <c r="G98" s="1" t="s">
        <v>37</v>
      </c>
      <c r="H98" s="2">
        <v>305.07</v>
      </c>
      <c r="I98" s="3">
        <v>1.65</v>
      </c>
      <c r="J98" s="2">
        <v>46.37</v>
      </c>
      <c r="K98" s="2">
        <v>76.37</v>
      </c>
      <c r="L98" s="2">
        <v>25.62</v>
      </c>
      <c r="M98" s="2">
        <v>0</v>
      </c>
      <c r="N98" s="2">
        <v>0</v>
      </c>
      <c r="O98" s="3">
        <v>22.1</v>
      </c>
      <c r="P98" s="3">
        <v>1.1599999999999999</v>
      </c>
      <c r="Q98" s="2">
        <v>5.66</v>
      </c>
      <c r="R98" s="2">
        <v>2.0699999999999998</v>
      </c>
      <c r="S98" s="2">
        <v>4.8899999999999997</v>
      </c>
      <c r="T98" s="2">
        <v>7.16</v>
      </c>
      <c r="U98" s="2">
        <v>35.159999999999997</v>
      </c>
      <c r="V98" s="2">
        <f>SUM(tbl_ProfitPerTruck[[#This Row],[Truck_Fuel_Cost]:[Overhead_Allocation]])+SUM(K97:N98)</f>
        <v>410.95</v>
      </c>
      <c r="W98" s="2">
        <f>tbl_ProfitPerTruck[[#This Row],[Final_Invoice_Amount]]-SUM(tbl_ProfitPerTruck[[#This Row],[Direct_Labor_COGS]:[Permit_Fees_COGS]])</f>
        <v>203.07999999999998</v>
      </c>
      <c r="X98" s="2">
        <f>tbl_ProfitPerTruck[[#This Row],[Final_Invoice_Amount]]-tbl_ProfitPerTruck[[#This Row],[TTL_COSTS]]</f>
        <v>-105.88</v>
      </c>
    </row>
    <row r="99" spans="1:24" x14ac:dyDescent="0.35">
      <c r="A99" s="13">
        <v>45660</v>
      </c>
      <c r="B99" s="13" t="s">
        <v>21</v>
      </c>
      <c r="C99" s="1" t="s">
        <v>145</v>
      </c>
      <c r="D99" s="1" t="s">
        <v>72</v>
      </c>
      <c r="E99" s="1" t="s">
        <v>29</v>
      </c>
      <c r="F99" s="1" t="s">
        <v>34</v>
      </c>
      <c r="G99" s="1" t="s">
        <v>37</v>
      </c>
      <c r="H99" s="2">
        <v>809.59</v>
      </c>
      <c r="I99" s="3">
        <v>1.1299999999999999</v>
      </c>
      <c r="J99" s="2">
        <v>39.299999999999997</v>
      </c>
      <c r="K99" s="2">
        <v>44.29</v>
      </c>
      <c r="L99" s="2">
        <v>162.34</v>
      </c>
      <c r="M99" s="2">
        <v>0</v>
      </c>
      <c r="N99" s="2">
        <v>0</v>
      </c>
      <c r="O99" s="3">
        <v>23.5</v>
      </c>
      <c r="P99" s="3">
        <v>1.03</v>
      </c>
      <c r="Q99" s="2">
        <v>4.5999999999999996</v>
      </c>
      <c r="R99" s="2">
        <v>2.2400000000000002</v>
      </c>
      <c r="S99" s="2">
        <v>5.48</v>
      </c>
      <c r="T99" s="2">
        <v>9.9499999999999993</v>
      </c>
      <c r="U99" s="2">
        <v>69.62</v>
      </c>
      <c r="V99" s="2">
        <f>SUM(tbl_ProfitPerTruck[[#This Row],[Truck_Fuel_Cost]:[Overhead_Allocation]])+SUM(K98:N99)</f>
        <v>400.51</v>
      </c>
      <c r="W99" s="2">
        <f>tbl_ProfitPerTruck[[#This Row],[Final_Invoice_Amount]]-SUM(tbl_ProfitPerTruck[[#This Row],[Direct_Labor_COGS]:[Permit_Fees_COGS]])</f>
        <v>602.96</v>
      </c>
      <c r="X99" s="2">
        <f>tbl_ProfitPerTruck[[#This Row],[Final_Invoice_Amount]]-tbl_ProfitPerTruck[[#This Row],[TTL_COSTS]]</f>
        <v>409.08000000000004</v>
      </c>
    </row>
    <row r="100" spans="1:24" x14ac:dyDescent="0.35">
      <c r="A100" s="13">
        <v>45670</v>
      </c>
      <c r="B100" s="13" t="s">
        <v>21</v>
      </c>
      <c r="C100" s="1" t="s">
        <v>146</v>
      </c>
      <c r="D100" s="1" t="s">
        <v>83</v>
      </c>
      <c r="E100" s="1" t="s">
        <v>29</v>
      </c>
      <c r="F100" s="1" t="s">
        <v>34</v>
      </c>
      <c r="G100" s="1" t="s">
        <v>37</v>
      </c>
      <c r="H100" s="2">
        <v>820.25</v>
      </c>
      <c r="I100" s="3">
        <v>1.26</v>
      </c>
      <c r="J100" s="2">
        <v>41.25</v>
      </c>
      <c r="K100" s="2">
        <v>51.88</v>
      </c>
      <c r="L100" s="2">
        <v>225.93</v>
      </c>
      <c r="M100" s="2">
        <v>0</v>
      </c>
      <c r="N100" s="2">
        <v>0</v>
      </c>
      <c r="O100" s="3">
        <v>32.6</v>
      </c>
      <c r="P100" s="3">
        <v>1.6</v>
      </c>
      <c r="Q100" s="2">
        <v>8</v>
      </c>
      <c r="R100" s="2">
        <v>3.35</v>
      </c>
      <c r="S100" s="2">
        <v>7.36</v>
      </c>
      <c r="T100" s="2">
        <v>11.54</v>
      </c>
      <c r="U100" s="2">
        <v>84.86</v>
      </c>
      <c r="V100" s="2">
        <f>SUM(tbl_ProfitPerTruck[[#This Row],[Truck_Fuel_Cost]:[Overhead_Allocation]])+SUM(K99:N100)</f>
        <v>599.54999999999995</v>
      </c>
      <c r="W100" s="2">
        <f>tbl_ProfitPerTruck[[#This Row],[Final_Invoice_Amount]]-SUM(tbl_ProfitPerTruck[[#This Row],[Direct_Labor_COGS]:[Permit_Fees_COGS]])</f>
        <v>542.44000000000005</v>
      </c>
      <c r="X100" s="2">
        <f>tbl_ProfitPerTruck[[#This Row],[Final_Invoice_Amount]]-tbl_ProfitPerTruck[[#This Row],[TTL_COSTS]]</f>
        <v>220.70000000000005</v>
      </c>
    </row>
    <row r="101" spans="1:24" x14ac:dyDescent="0.35">
      <c r="A101" s="13">
        <v>45676</v>
      </c>
      <c r="B101" s="13" t="s">
        <v>21</v>
      </c>
      <c r="C101" s="1" t="s">
        <v>147</v>
      </c>
      <c r="D101" s="1" t="s">
        <v>42</v>
      </c>
      <c r="E101" s="1" t="s">
        <v>24</v>
      </c>
      <c r="F101" s="1" t="s">
        <v>25</v>
      </c>
      <c r="G101" s="1" t="s">
        <v>52</v>
      </c>
      <c r="H101" s="2">
        <v>9026.02</v>
      </c>
      <c r="I101" s="3">
        <v>9.49</v>
      </c>
      <c r="J101" s="2">
        <v>54.61</v>
      </c>
      <c r="K101" s="2">
        <v>518.33000000000004</v>
      </c>
      <c r="L101" s="2">
        <v>3288.14</v>
      </c>
      <c r="M101" s="2">
        <v>0</v>
      </c>
      <c r="N101" s="2">
        <v>0</v>
      </c>
      <c r="O101" s="3">
        <v>17.8</v>
      </c>
      <c r="P101" s="3">
        <v>0.88</v>
      </c>
      <c r="Q101" s="2">
        <v>3.22</v>
      </c>
      <c r="R101" s="2">
        <v>1.3</v>
      </c>
      <c r="S101" s="2">
        <v>6.05</v>
      </c>
      <c r="T101" s="2">
        <v>7.44</v>
      </c>
      <c r="U101" s="2">
        <v>731.45</v>
      </c>
      <c r="V101" s="2">
        <f>SUM(tbl_ProfitPerTruck[[#This Row],[Truck_Fuel_Cost]:[Overhead_Allocation]])+SUM(K100:N101)</f>
        <v>4833.74</v>
      </c>
      <c r="W101" s="2">
        <f>tbl_ProfitPerTruck[[#This Row],[Final_Invoice_Amount]]-SUM(tbl_ProfitPerTruck[[#This Row],[Direct_Labor_COGS]:[Permit_Fees_COGS]])</f>
        <v>5219.5500000000011</v>
      </c>
      <c r="X101" s="2">
        <f>tbl_ProfitPerTruck[[#This Row],[Final_Invoice_Amount]]-tbl_ProfitPerTruck[[#This Row],[TTL_COSTS]]</f>
        <v>4192.2800000000007</v>
      </c>
    </row>
    <row r="102" spans="1:24" x14ac:dyDescent="0.35">
      <c r="A102" s="13">
        <v>45689</v>
      </c>
      <c r="B102" s="13" t="s">
        <v>148</v>
      </c>
      <c r="C102" s="1" t="s">
        <v>149</v>
      </c>
      <c r="D102" s="1" t="s">
        <v>57</v>
      </c>
      <c r="E102" s="1" t="s">
        <v>24</v>
      </c>
      <c r="F102" s="1" t="s">
        <v>25</v>
      </c>
      <c r="G102" s="1" t="s">
        <v>26</v>
      </c>
      <c r="H102" s="2">
        <v>8652.01</v>
      </c>
      <c r="I102" s="3">
        <v>13.19</v>
      </c>
      <c r="J102" s="2">
        <v>47.53</v>
      </c>
      <c r="K102" s="2">
        <v>626.79999999999995</v>
      </c>
      <c r="L102" s="2">
        <v>3275.41</v>
      </c>
      <c r="M102" s="2">
        <v>0</v>
      </c>
      <c r="N102" s="2">
        <v>86.33</v>
      </c>
      <c r="O102" s="3">
        <v>9.1999999999999993</v>
      </c>
      <c r="P102" s="3">
        <v>0.52</v>
      </c>
      <c r="Q102" s="2">
        <v>2.5299999999999998</v>
      </c>
      <c r="R102" s="2">
        <v>0.54</v>
      </c>
      <c r="S102" s="2">
        <v>7.19</v>
      </c>
      <c r="T102" s="2">
        <v>9.9700000000000006</v>
      </c>
      <c r="U102" s="2">
        <v>839.21</v>
      </c>
      <c r="V102" s="2">
        <f>SUM(tbl_ProfitPerTruck[[#This Row],[Truck_Fuel_Cost]:[Overhead_Allocation]])+SUM(K101:N102)</f>
        <v>8654.4499999999989</v>
      </c>
      <c r="W102" s="2">
        <f>tbl_ProfitPerTruck[[#This Row],[Final_Invoice_Amount]]-SUM(tbl_ProfitPerTruck[[#This Row],[Direct_Labor_COGS]:[Permit_Fees_COGS]])</f>
        <v>4663.47</v>
      </c>
      <c r="X102" s="2">
        <f>tbl_ProfitPerTruck[[#This Row],[Final_Invoice_Amount]]-tbl_ProfitPerTruck[[#This Row],[TTL_COSTS]]</f>
        <v>-2.4399999999986903</v>
      </c>
    </row>
    <row r="103" spans="1:24" x14ac:dyDescent="0.35">
      <c r="A103" s="13">
        <v>45697</v>
      </c>
      <c r="B103" s="13" t="s">
        <v>148</v>
      </c>
      <c r="C103" s="1" t="s">
        <v>150</v>
      </c>
      <c r="D103" s="1" t="s">
        <v>47</v>
      </c>
      <c r="E103" s="1" t="s">
        <v>29</v>
      </c>
      <c r="F103" s="1" t="s">
        <v>34</v>
      </c>
      <c r="G103" s="1" t="s">
        <v>52</v>
      </c>
      <c r="H103" s="2">
        <v>1024.56</v>
      </c>
      <c r="I103" s="3">
        <v>2.5099999999999998</v>
      </c>
      <c r="J103" s="2">
        <v>48.58</v>
      </c>
      <c r="K103" s="2">
        <v>122.17</v>
      </c>
      <c r="L103" s="2">
        <v>165.06</v>
      </c>
      <c r="M103" s="2">
        <v>0</v>
      </c>
      <c r="N103" s="2">
        <v>0</v>
      </c>
      <c r="O103" s="3">
        <v>23.7</v>
      </c>
      <c r="P103" s="3">
        <v>1.22</v>
      </c>
      <c r="Q103" s="2">
        <v>4.46</v>
      </c>
      <c r="R103" s="2">
        <v>2.67</v>
      </c>
      <c r="S103" s="2">
        <v>6.14</v>
      </c>
      <c r="T103" s="2">
        <v>11.09</v>
      </c>
      <c r="U103" s="2">
        <v>89.28</v>
      </c>
      <c r="V103" s="2">
        <f>SUM(tbl_ProfitPerTruck[[#This Row],[Truck_Fuel_Cost]:[Overhead_Allocation]])+SUM(K102:N103)</f>
        <v>4389.4100000000008</v>
      </c>
      <c r="W103" s="2">
        <f>tbl_ProfitPerTruck[[#This Row],[Final_Invoice_Amount]]-SUM(tbl_ProfitPerTruck[[#This Row],[Direct_Labor_COGS]:[Permit_Fees_COGS]])</f>
        <v>737.32999999999993</v>
      </c>
      <c r="X103" s="2">
        <f>tbl_ProfitPerTruck[[#This Row],[Final_Invoice_Amount]]-tbl_ProfitPerTruck[[#This Row],[TTL_COSTS]]</f>
        <v>-3364.8500000000008</v>
      </c>
    </row>
    <row r="104" spans="1:24" x14ac:dyDescent="0.35">
      <c r="A104" s="13">
        <v>45691</v>
      </c>
      <c r="B104" s="13" t="s">
        <v>148</v>
      </c>
      <c r="C104" s="1" t="s">
        <v>151</v>
      </c>
      <c r="D104" s="1" t="s">
        <v>42</v>
      </c>
      <c r="E104" s="1" t="s">
        <v>24</v>
      </c>
      <c r="F104" s="1" t="s">
        <v>25</v>
      </c>
      <c r="G104" s="1" t="s">
        <v>52</v>
      </c>
      <c r="H104" s="2">
        <v>12534.17</v>
      </c>
      <c r="I104" s="3">
        <v>9.35</v>
      </c>
      <c r="J104" s="2">
        <v>51.93</v>
      </c>
      <c r="K104" s="2">
        <v>485.5</v>
      </c>
      <c r="L104" s="2">
        <v>4230.45</v>
      </c>
      <c r="M104" s="2">
        <v>0</v>
      </c>
      <c r="N104" s="2">
        <v>0</v>
      </c>
      <c r="O104" s="3">
        <v>27.7</v>
      </c>
      <c r="P104" s="3">
        <v>1.34</v>
      </c>
      <c r="Q104" s="2">
        <v>5.89</v>
      </c>
      <c r="R104" s="2">
        <v>2.29</v>
      </c>
      <c r="S104" s="2">
        <v>6.73</v>
      </c>
      <c r="T104" s="2">
        <v>11.36</v>
      </c>
      <c r="U104" s="2">
        <v>1078.18</v>
      </c>
      <c r="V104" s="2">
        <f>SUM(tbl_ProfitPerTruck[[#This Row],[Truck_Fuel_Cost]:[Overhead_Allocation]])+SUM(K103:N104)</f>
        <v>6107.63</v>
      </c>
      <c r="W104" s="2">
        <f>tbl_ProfitPerTruck[[#This Row],[Final_Invoice_Amount]]-SUM(tbl_ProfitPerTruck[[#This Row],[Direct_Labor_COGS]:[Permit_Fees_COGS]])</f>
        <v>7818.22</v>
      </c>
      <c r="X104" s="2">
        <f>tbl_ProfitPerTruck[[#This Row],[Final_Invoice_Amount]]-tbl_ProfitPerTruck[[#This Row],[TTL_COSTS]]</f>
        <v>6426.54</v>
      </c>
    </row>
    <row r="105" spans="1:24" x14ac:dyDescent="0.35">
      <c r="A105" s="13">
        <v>45707</v>
      </c>
      <c r="B105" s="13" t="s">
        <v>148</v>
      </c>
      <c r="C105" s="1" t="s">
        <v>152</v>
      </c>
      <c r="D105" s="1" t="s">
        <v>45</v>
      </c>
      <c r="E105" s="1" t="s">
        <v>29</v>
      </c>
      <c r="F105" s="1" t="s">
        <v>34</v>
      </c>
      <c r="G105" s="1" t="s">
        <v>37</v>
      </c>
      <c r="H105" s="2">
        <v>522.19000000000005</v>
      </c>
      <c r="I105" s="3">
        <v>3.16</v>
      </c>
      <c r="J105" s="2">
        <v>43.04</v>
      </c>
      <c r="K105" s="2">
        <v>135.96</v>
      </c>
      <c r="L105" s="2">
        <v>59.88</v>
      </c>
      <c r="M105" s="2">
        <v>0</v>
      </c>
      <c r="N105" s="2">
        <v>0</v>
      </c>
      <c r="O105" s="3">
        <v>45.8</v>
      </c>
      <c r="P105" s="3">
        <v>2.1</v>
      </c>
      <c r="Q105" s="2">
        <v>9.26</v>
      </c>
      <c r="R105" s="2">
        <v>3.64</v>
      </c>
      <c r="S105" s="2">
        <v>5.1100000000000003</v>
      </c>
      <c r="T105" s="2">
        <v>11.2</v>
      </c>
      <c r="U105" s="2">
        <v>36.79</v>
      </c>
      <c r="V105" s="2">
        <f>SUM(tbl_ProfitPerTruck[[#This Row],[Truck_Fuel_Cost]:[Overhead_Allocation]])+SUM(K104:N105)</f>
        <v>4977.79</v>
      </c>
      <c r="W105" s="2">
        <f>tbl_ProfitPerTruck[[#This Row],[Final_Invoice_Amount]]-SUM(tbl_ProfitPerTruck[[#This Row],[Direct_Labor_COGS]:[Permit_Fees_COGS]])</f>
        <v>326.35000000000002</v>
      </c>
      <c r="X105" s="2">
        <f>tbl_ProfitPerTruck[[#This Row],[Final_Invoice_Amount]]-tbl_ProfitPerTruck[[#This Row],[TTL_COSTS]]</f>
        <v>-4455.6000000000004</v>
      </c>
    </row>
    <row r="106" spans="1:24" x14ac:dyDescent="0.35">
      <c r="A106" s="13">
        <v>45709</v>
      </c>
      <c r="B106" s="13" t="s">
        <v>148</v>
      </c>
      <c r="C106" s="1" t="s">
        <v>153</v>
      </c>
      <c r="D106" s="1" t="s">
        <v>23</v>
      </c>
      <c r="E106" s="1" t="s">
        <v>24</v>
      </c>
      <c r="F106" s="1" t="s">
        <v>25</v>
      </c>
      <c r="G106" s="1" t="s">
        <v>52</v>
      </c>
      <c r="H106" s="2">
        <v>11179.18</v>
      </c>
      <c r="I106" s="3">
        <v>12.68</v>
      </c>
      <c r="J106" s="2">
        <v>37.54</v>
      </c>
      <c r="K106" s="2">
        <v>476.15</v>
      </c>
      <c r="L106" s="2">
        <v>3627.92</v>
      </c>
      <c r="M106" s="2">
        <v>0</v>
      </c>
      <c r="N106" s="2">
        <v>346.6</v>
      </c>
      <c r="O106" s="3">
        <v>9.9</v>
      </c>
      <c r="P106" s="3">
        <v>0.36</v>
      </c>
      <c r="Q106" s="2">
        <v>2.64</v>
      </c>
      <c r="R106" s="2">
        <v>0.89</v>
      </c>
      <c r="S106" s="2">
        <v>5.82</v>
      </c>
      <c r="T106" s="2">
        <v>10.63</v>
      </c>
      <c r="U106" s="2">
        <v>997.18</v>
      </c>
      <c r="V106" s="2">
        <f>SUM(tbl_ProfitPerTruck[[#This Row],[Truck_Fuel_Cost]:[Overhead_Allocation]])+SUM(K105:N106)</f>
        <v>5663.67</v>
      </c>
      <c r="W106" s="2">
        <f>tbl_ProfitPerTruck[[#This Row],[Final_Invoice_Amount]]-SUM(tbl_ProfitPerTruck[[#This Row],[Direct_Labor_COGS]:[Permit_Fees_COGS]])</f>
        <v>6728.51</v>
      </c>
      <c r="X106" s="2">
        <f>tbl_ProfitPerTruck[[#This Row],[Final_Invoice_Amount]]-tbl_ProfitPerTruck[[#This Row],[TTL_COSTS]]</f>
        <v>5515.51</v>
      </c>
    </row>
    <row r="107" spans="1:24" x14ac:dyDescent="0.35">
      <c r="A107" s="13">
        <v>45690</v>
      </c>
      <c r="B107" s="13" t="s">
        <v>148</v>
      </c>
      <c r="C107" s="1" t="s">
        <v>154</v>
      </c>
      <c r="D107" s="1" t="s">
        <v>39</v>
      </c>
      <c r="E107" s="1" t="s">
        <v>40</v>
      </c>
      <c r="F107" s="1" t="s">
        <v>34</v>
      </c>
      <c r="G107" s="1" t="s">
        <v>37</v>
      </c>
      <c r="H107" s="2">
        <v>1179.24</v>
      </c>
      <c r="I107" s="3">
        <v>2.5499999999999998</v>
      </c>
      <c r="J107" s="2">
        <v>41.45</v>
      </c>
      <c r="K107" s="2">
        <v>105.75</v>
      </c>
      <c r="L107" s="2">
        <v>199.4</v>
      </c>
      <c r="M107" s="2">
        <v>0</v>
      </c>
      <c r="N107" s="2">
        <v>0</v>
      </c>
      <c r="O107" s="3">
        <v>5.7</v>
      </c>
      <c r="P107" s="3">
        <v>0.3</v>
      </c>
      <c r="Q107" s="2">
        <v>1.51</v>
      </c>
      <c r="R107" s="2">
        <v>0.38</v>
      </c>
      <c r="S107" s="2">
        <v>6.83</v>
      </c>
      <c r="T107" s="2">
        <v>9.0299999999999994</v>
      </c>
      <c r="U107" s="2">
        <v>113.34</v>
      </c>
      <c r="V107" s="2">
        <f>SUM(tbl_ProfitPerTruck[[#This Row],[Truck_Fuel_Cost]:[Overhead_Allocation]])+SUM(K106:N107)</f>
        <v>4886.91</v>
      </c>
      <c r="W107" s="2">
        <f>tbl_ProfitPerTruck[[#This Row],[Final_Invoice_Amount]]-SUM(tbl_ProfitPerTruck[[#This Row],[Direct_Labor_COGS]:[Permit_Fees_COGS]])</f>
        <v>874.09</v>
      </c>
      <c r="X107" s="2">
        <f>tbl_ProfitPerTruck[[#This Row],[Final_Invoice_Amount]]-tbl_ProfitPerTruck[[#This Row],[TTL_COSTS]]</f>
        <v>-3707.67</v>
      </c>
    </row>
    <row r="108" spans="1:24" x14ac:dyDescent="0.35">
      <c r="A108" s="13">
        <v>45698</v>
      </c>
      <c r="B108" s="13" t="s">
        <v>148</v>
      </c>
      <c r="C108" s="1" t="s">
        <v>155</v>
      </c>
      <c r="D108" s="1" t="s">
        <v>57</v>
      </c>
      <c r="E108" s="1" t="s">
        <v>24</v>
      </c>
      <c r="F108" s="1" t="s">
        <v>25</v>
      </c>
      <c r="G108" s="1" t="s">
        <v>37</v>
      </c>
      <c r="H108" s="2">
        <v>10082.84</v>
      </c>
      <c r="I108" s="3">
        <v>9.77</v>
      </c>
      <c r="J108" s="2">
        <v>38.4</v>
      </c>
      <c r="K108" s="2">
        <v>375.2</v>
      </c>
      <c r="L108" s="2">
        <v>3876.75</v>
      </c>
      <c r="M108" s="2">
        <v>0</v>
      </c>
      <c r="N108" s="2">
        <v>197.46</v>
      </c>
      <c r="O108" s="3">
        <v>17.5</v>
      </c>
      <c r="P108" s="3">
        <v>0.85</v>
      </c>
      <c r="Q108" s="2">
        <v>3.79</v>
      </c>
      <c r="R108" s="2">
        <v>1.61</v>
      </c>
      <c r="S108" s="2">
        <v>4.99</v>
      </c>
      <c r="T108" s="2">
        <v>8.9600000000000009</v>
      </c>
      <c r="U108" s="2">
        <v>1191.44</v>
      </c>
      <c r="V108" s="2">
        <f>SUM(tbl_ProfitPerTruck[[#This Row],[Truck_Fuel_Cost]:[Overhead_Allocation]])+SUM(K107:N108)</f>
        <v>5965.35</v>
      </c>
      <c r="W108" s="2">
        <f>tbl_ProfitPerTruck[[#This Row],[Final_Invoice_Amount]]-SUM(tbl_ProfitPerTruck[[#This Row],[Direct_Labor_COGS]:[Permit_Fees_COGS]])</f>
        <v>5633.43</v>
      </c>
      <c r="X108" s="2">
        <f>tbl_ProfitPerTruck[[#This Row],[Final_Invoice_Amount]]-tbl_ProfitPerTruck[[#This Row],[TTL_COSTS]]</f>
        <v>4117.49</v>
      </c>
    </row>
    <row r="109" spans="1:24" x14ac:dyDescent="0.35">
      <c r="A109" s="13">
        <v>45690</v>
      </c>
      <c r="B109" s="13" t="s">
        <v>148</v>
      </c>
      <c r="C109" s="1" t="s">
        <v>156</v>
      </c>
      <c r="D109" s="1" t="s">
        <v>28</v>
      </c>
      <c r="E109" s="1" t="s">
        <v>29</v>
      </c>
      <c r="F109" s="1" t="s">
        <v>30</v>
      </c>
      <c r="G109" s="1" t="s">
        <v>37</v>
      </c>
      <c r="H109" s="2">
        <v>413.01</v>
      </c>
      <c r="I109" s="3">
        <v>1.82</v>
      </c>
      <c r="J109" s="2">
        <v>39.369999999999997</v>
      </c>
      <c r="K109" s="2">
        <v>71.47</v>
      </c>
      <c r="L109" s="2">
        <v>19.170000000000002</v>
      </c>
      <c r="M109" s="2">
        <v>0</v>
      </c>
      <c r="N109" s="2">
        <v>0</v>
      </c>
      <c r="O109" s="3">
        <v>13</v>
      </c>
      <c r="P109" s="3">
        <v>0.76</v>
      </c>
      <c r="Q109" s="2">
        <v>2.92</v>
      </c>
      <c r="R109" s="2">
        <v>0.95</v>
      </c>
      <c r="S109" s="2">
        <v>5.85</v>
      </c>
      <c r="T109" s="2">
        <v>10.35</v>
      </c>
      <c r="U109" s="2">
        <v>28.39</v>
      </c>
      <c r="V109" s="2">
        <f>SUM(tbl_ProfitPerTruck[[#This Row],[Truck_Fuel_Cost]:[Overhead_Allocation]])+SUM(K108:N109)</f>
        <v>4588.51</v>
      </c>
      <c r="W109" s="2">
        <f>tbl_ProfitPerTruck[[#This Row],[Final_Invoice_Amount]]-SUM(tbl_ProfitPerTruck[[#This Row],[Direct_Labor_COGS]:[Permit_Fees_COGS]])</f>
        <v>322.37</v>
      </c>
      <c r="X109" s="2">
        <f>tbl_ProfitPerTruck[[#This Row],[Final_Invoice_Amount]]-tbl_ProfitPerTruck[[#This Row],[TTL_COSTS]]</f>
        <v>-4175.5</v>
      </c>
    </row>
    <row r="110" spans="1:24" x14ac:dyDescent="0.35">
      <c r="A110" s="13">
        <v>45693</v>
      </c>
      <c r="B110" s="13" t="s">
        <v>148</v>
      </c>
      <c r="C110" s="1" t="s">
        <v>157</v>
      </c>
      <c r="D110" s="1" t="s">
        <v>57</v>
      </c>
      <c r="E110" s="1" t="s">
        <v>24</v>
      </c>
      <c r="F110" s="1" t="s">
        <v>25</v>
      </c>
      <c r="G110" s="1" t="s">
        <v>37</v>
      </c>
      <c r="H110" s="2">
        <v>10668.06</v>
      </c>
      <c r="I110" s="3">
        <v>7.02</v>
      </c>
      <c r="J110" s="2">
        <v>41.65</v>
      </c>
      <c r="K110" s="2">
        <v>292.36</v>
      </c>
      <c r="L110" s="2">
        <v>3201.64</v>
      </c>
      <c r="M110" s="2">
        <v>0</v>
      </c>
      <c r="N110" s="2">
        <v>85.08</v>
      </c>
      <c r="O110" s="3">
        <v>22.7</v>
      </c>
      <c r="P110" s="3">
        <v>1.1499999999999999</v>
      </c>
      <c r="Q110" s="2">
        <v>5.59</v>
      </c>
      <c r="R110" s="2">
        <v>1.89</v>
      </c>
      <c r="S110" s="2">
        <v>7.03</v>
      </c>
      <c r="T110" s="2">
        <v>11.03</v>
      </c>
      <c r="U110" s="2">
        <v>1014.76</v>
      </c>
      <c r="V110" s="2">
        <f>SUM(tbl_ProfitPerTruck[[#This Row],[Truck_Fuel_Cost]:[Overhead_Allocation]])+SUM(K109:N110)</f>
        <v>4710.0199999999995</v>
      </c>
      <c r="W110" s="2">
        <f>tbl_ProfitPerTruck[[#This Row],[Final_Invoice_Amount]]-SUM(tbl_ProfitPerTruck[[#This Row],[Direct_Labor_COGS]:[Permit_Fees_COGS]])</f>
        <v>7088.98</v>
      </c>
      <c r="X110" s="2">
        <f>tbl_ProfitPerTruck[[#This Row],[Final_Invoice_Amount]]-tbl_ProfitPerTruck[[#This Row],[TTL_COSTS]]</f>
        <v>5958.04</v>
      </c>
    </row>
    <row r="111" spans="1:24" x14ac:dyDescent="0.35">
      <c r="A111" s="13">
        <v>45703</v>
      </c>
      <c r="B111" s="13" t="s">
        <v>148</v>
      </c>
      <c r="C111" s="1" t="s">
        <v>158</v>
      </c>
      <c r="D111" s="1" t="s">
        <v>49</v>
      </c>
      <c r="E111" s="1" t="s">
        <v>29</v>
      </c>
      <c r="F111" s="1" t="s">
        <v>34</v>
      </c>
      <c r="G111" s="1" t="s">
        <v>26</v>
      </c>
      <c r="H111" s="2">
        <v>1246</v>
      </c>
      <c r="I111" s="3">
        <v>4.05</v>
      </c>
      <c r="J111" s="2">
        <v>43.71</v>
      </c>
      <c r="K111" s="2">
        <v>176.88</v>
      </c>
      <c r="L111" s="2">
        <v>136.19</v>
      </c>
      <c r="M111" s="2">
        <v>0</v>
      </c>
      <c r="N111" s="2">
        <v>0</v>
      </c>
      <c r="O111" s="3">
        <v>13.9</v>
      </c>
      <c r="P111" s="3">
        <v>0.73</v>
      </c>
      <c r="Q111" s="2">
        <v>2.82</v>
      </c>
      <c r="R111" s="2">
        <v>0.87</v>
      </c>
      <c r="S111" s="2">
        <v>4.7699999999999996</v>
      </c>
      <c r="T111" s="2">
        <v>7.52</v>
      </c>
      <c r="U111" s="2">
        <v>118.47</v>
      </c>
      <c r="V111" s="2">
        <f>SUM(tbl_ProfitPerTruck[[#This Row],[Truck_Fuel_Cost]:[Overhead_Allocation]])+SUM(K110:N111)</f>
        <v>4026.6</v>
      </c>
      <c r="W111" s="2">
        <f>tbl_ProfitPerTruck[[#This Row],[Final_Invoice_Amount]]-SUM(tbl_ProfitPerTruck[[#This Row],[Direct_Labor_COGS]:[Permit_Fees_COGS]])</f>
        <v>932.93000000000006</v>
      </c>
      <c r="X111" s="2">
        <f>tbl_ProfitPerTruck[[#This Row],[Final_Invoice_Amount]]-tbl_ProfitPerTruck[[#This Row],[TTL_COSTS]]</f>
        <v>-2780.6</v>
      </c>
    </row>
    <row r="112" spans="1:24" x14ac:dyDescent="0.35">
      <c r="A112" s="13">
        <v>45700</v>
      </c>
      <c r="B112" s="13" t="s">
        <v>148</v>
      </c>
      <c r="C112" s="1" t="s">
        <v>159</v>
      </c>
      <c r="D112" s="1" t="s">
        <v>51</v>
      </c>
      <c r="E112" s="1" t="s">
        <v>29</v>
      </c>
      <c r="F112" s="1" t="s">
        <v>34</v>
      </c>
      <c r="G112" s="1" t="s">
        <v>26</v>
      </c>
      <c r="H112" s="2">
        <v>884.84</v>
      </c>
      <c r="I112" s="3">
        <v>2.56</v>
      </c>
      <c r="J112" s="2">
        <v>44.47</v>
      </c>
      <c r="K112" s="2">
        <v>113.92</v>
      </c>
      <c r="L112" s="2">
        <v>170.6</v>
      </c>
      <c r="M112" s="2">
        <v>0</v>
      </c>
      <c r="N112" s="2">
        <v>0</v>
      </c>
      <c r="O112" s="3">
        <v>27.8</v>
      </c>
      <c r="P112" s="3">
        <v>1.31</v>
      </c>
      <c r="Q112" s="2">
        <v>6.85</v>
      </c>
      <c r="R112" s="2">
        <v>1.66</v>
      </c>
      <c r="S112" s="2">
        <v>4.59</v>
      </c>
      <c r="T112" s="2">
        <v>8.5399999999999991</v>
      </c>
      <c r="U112" s="2">
        <v>90.5</v>
      </c>
      <c r="V112" s="2">
        <f>SUM(tbl_ProfitPerTruck[[#This Row],[Truck_Fuel_Cost]:[Overhead_Allocation]])+SUM(K111:N112)</f>
        <v>709.73</v>
      </c>
      <c r="W112" s="2">
        <f>tbl_ProfitPerTruck[[#This Row],[Final_Invoice_Amount]]-SUM(tbl_ProfitPerTruck[[#This Row],[Direct_Labor_COGS]:[Permit_Fees_COGS]])</f>
        <v>600.32000000000005</v>
      </c>
      <c r="X112" s="2">
        <f>tbl_ProfitPerTruck[[#This Row],[Final_Invoice_Amount]]-tbl_ProfitPerTruck[[#This Row],[TTL_COSTS]]</f>
        <v>175.11</v>
      </c>
    </row>
    <row r="113" spans="1:24" x14ac:dyDescent="0.35">
      <c r="A113" s="13">
        <v>45698</v>
      </c>
      <c r="B113" s="13" t="s">
        <v>148</v>
      </c>
      <c r="C113" s="1" t="s">
        <v>160</v>
      </c>
      <c r="D113" s="1" t="s">
        <v>47</v>
      </c>
      <c r="E113" s="1" t="s">
        <v>29</v>
      </c>
      <c r="F113" s="1" t="s">
        <v>30</v>
      </c>
      <c r="G113" s="1" t="s">
        <v>52</v>
      </c>
      <c r="H113" s="2">
        <v>266.04000000000002</v>
      </c>
      <c r="I113" s="3">
        <v>1.4</v>
      </c>
      <c r="J113" s="2">
        <v>47.4</v>
      </c>
      <c r="K113" s="2">
        <v>66.459999999999994</v>
      </c>
      <c r="L113" s="2">
        <v>10.89</v>
      </c>
      <c r="M113" s="2">
        <v>0</v>
      </c>
      <c r="N113" s="2">
        <v>0</v>
      </c>
      <c r="O113" s="3">
        <v>10.7</v>
      </c>
      <c r="P113" s="3">
        <v>0.46</v>
      </c>
      <c r="Q113" s="2">
        <v>2.96</v>
      </c>
      <c r="R113" s="2">
        <v>0.73</v>
      </c>
      <c r="S113" s="2">
        <v>6.48</v>
      </c>
      <c r="T113" s="2">
        <v>11.89</v>
      </c>
      <c r="U113" s="2">
        <v>25</v>
      </c>
      <c r="V113" s="2">
        <f>SUM(tbl_ProfitPerTruck[[#This Row],[Truck_Fuel_Cost]:[Overhead_Allocation]])+SUM(K112:N113)</f>
        <v>408.92999999999995</v>
      </c>
      <c r="W113" s="2">
        <f>tbl_ProfitPerTruck[[#This Row],[Final_Invoice_Amount]]-SUM(tbl_ProfitPerTruck[[#This Row],[Direct_Labor_COGS]:[Permit_Fees_COGS]])</f>
        <v>188.69000000000003</v>
      </c>
      <c r="X113" s="2">
        <f>tbl_ProfitPerTruck[[#This Row],[Final_Invoice_Amount]]-tbl_ProfitPerTruck[[#This Row],[TTL_COSTS]]</f>
        <v>-142.88999999999993</v>
      </c>
    </row>
    <row r="114" spans="1:24" x14ac:dyDescent="0.35">
      <c r="A114" s="13">
        <v>45706</v>
      </c>
      <c r="B114" s="13" t="s">
        <v>148</v>
      </c>
      <c r="C114" s="1" t="s">
        <v>161</v>
      </c>
      <c r="D114" s="1" t="s">
        <v>51</v>
      </c>
      <c r="E114" s="1" t="s">
        <v>29</v>
      </c>
      <c r="F114" s="1" t="s">
        <v>34</v>
      </c>
      <c r="G114" s="1" t="s">
        <v>52</v>
      </c>
      <c r="H114" s="2">
        <v>1017.12</v>
      </c>
      <c r="I114" s="3">
        <v>1.79</v>
      </c>
      <c r="J114" s="2">
        <v>46.49</v>
      </c>
      <c r="K114" s="2">
        <v>83.06</v>
      </c>
      <c r="L114" s="2">
        <v>122.42</v>
      </c>
      <c r="M114" s="2">
        <v>0</v>
      </c>
      <c r="N114" s="2">
        <v>0</v>
      </c>
      <c r="O114" s="3">
        <v>22.6</v>
      </c>
      <c r="P114" s="3">
        <v>1.1599999999999999</v>
      </c>
      <c r="Q114" s="2">
        <v>6.13</v>
      </c>
      <c r="R114" s="2">
        <v>2.08</v>
      </c>
      <c r="S114" s="2">
        <v>7.32</v>
      </c>
      <c r="T114" s="2">
        <v>11.13</v>
      </c>
      <c r="U114" s="2">
        <v>101.73</v>
      </c>
      <c r="V114" s="2">
        <f>SUM(tbl_ProfitPerTruck[[#This Row],[Truck_Fuel_Cost]:[Overhead_Allocation]])+SUM(K113:N114)</f>
        <v>411.22</v>
      </c>
      <c r="W114" s="2">
        <f>tbl_ProfitPerTruck[[#This Row],[Final_Invoice_Amount]]-SUM(tbl_ProfitPerTruck[[#This Row],[Direct_Labor_COGS]:[Permit_Fees_COGS]])</f>
        <v>811.64</v>
      </c>
      <c r="X114" s="2">
        <f>tbl_ProfitPerTruck[[#This Row],[Final_Invoice_Amount]]-tbl_ProfitPerTruck[[#This Row],[TTL_COSTS]]</f>
        <v>605.9</v>
      </c>
    </row>
    <row r="115" spans="1:24" x14ac:dyDescent="0.35">
      <c r="A115" s="13">
        <v>45697</v>
      </c>
      <c r="B115" s="13" t="s">
        <v>148</v>
      </c>
      <c r="C115" s="1" t="s">
        <v>162</v>
      </c>
      <c r="D115" s="1" t="s">
        <v>83</v>
      </c>
      <c r="E115" s="1" t="s">
        <v>29</v>
      </c>
      <c r="F115" s="1" t="s">
        <v>34</v>
      </c>
      <c r="G115" s="1" t="s">
        <v>31</v>
      </c>
      <c r="H115" s="2">
        <v>925.66</v>
      </c>
      <c r="I115" s="3">
        <v>1.6</v>
      </c>
      <c r="J115" s="2">
        <v>44.74</v>
      </c>
      <c r="K115" s="2">
        <v>71.44</v>
      </c>
      <c r="L115" s="2">
        <v>237.65</v>
      </c>
      <c r="M115" s="2">
        <v>0</v>
      </c>
      <c r="N115" s="2">
        <v>0</v>
      </c>
      <c r="O115" s="3">
        <v>21</v>
      </c>
      <c r="P115" s="3">
        <v>1.0900000000000001</v>
      </c>
      <c r="Q115" s="2">
        <v>4.96</v>
      </c>
      <c r="R115" s="2">
        <v>2.13</v>
      </c>
      <c r="S115" s="2">
        <v>7.14</v>
      </c>
      <c r="T115" s="2">
        <v>9.02</v>
      </c>
      <c r="U115" s="2">
        <v>73.7</v>
      </c>
      <c r="V115" s="2">
        <f>SUM(tbl_ProfitPerTruck[[#This Row],[Truck_Fuel_Cost]:[Overhead_Allocation]])+SUM(K114:N115)</f>
        <v>611.5200000000001</v>
      </c>
      <c r="W115" s="2">
        <f>tbl_ProfitPerTruck[[#This Row],[Final_Invoice_Amount]]-SUM(tbl_ProfitPerTruck[[#This Row],[Direct_Labor_COGS]:[Permit_Fees_COGS]])</f>
        <v>616.56999999999994</v>
      </c>
      <c r="X115" s="2">
        <f>tbl_ProfitPerTruck[[#This Row],[Final_Invoice_Amount]]-tbl_ProfitPerTruck[[#This Row],[TTL_COSTS]]</f>
        <v>314.13999999999987</v>
      </c>
    </row>
    <row r="116" spans="1:24" x14ac:dyDescent="0.35">
      <c r="A116" s="13">
        <v>45694</v>
      </c>
      <c r="B116" s="13" t="s">
        <v>148</v>
      </c>
      <c r="C116" s="1" t="s">
        <v>163</v>
      </c>
      <c r="D116" s="1" t="s">
        <v>47</v>
      </c>
      <c r="E116" s="1" t="s">
        <v>29</v>
      </c>
      <c r="F116" s="1" t="s">
        <v>34</v>
      </c>
      <c r="G116" s="1" t="s">
        <v>52</v>
      </c>
      <c r="H116" s="2">
        <v>1075.3699999999999</v>
      </c>
      <c r="I116" s="3">
        <v>2.09</v>
      </c>
      <c r="J116" s="2">
        <v>43.54</v>
      </c>
      <c r="K116" s="2">
        <v>90.96</v>
      </c>
      <c r="L116" s="2">
        <v>275.73</v>
      </c>
      <c r="M116" s="2">
        <v>0</v>
      </c>
      <c r="N116" s="2">
        <v>0</v>
      </c>
      <c r="O116" s="3">
        <v>24.8</v>
      </c>
      <c r="P116" s="3">
        <v>1.1399999999999999</v>
      </c>
      <c r="Q116" s="2">
        <v>5.2</v>
      </c>
      <c r="R116" s="2">
        <v>2.36</v>
      </c>
      <c r="S116" s="2">
        <v>5.49</v>
      </c>
      <c r="T116" s="2">
        <v>10.15</v>
      </c>
      <c r="U116" s="2">
        <v>103.87</v>
      </c>
      <c r="V116" s="2">
        <f>SUM(tbl_ProfitPerTruck[[#This Row],[Truck_Fuel_Cost]:[Overhead_Allocation]])+SUM(K115:N116)</f>
        <v>802.85</v>
      </c>
      <c r="W116" s="2">
        <f>tbl_ProfitPerTruck[[#This Row],[Final_Invoice_Amount]]-SUM(tbl_ProfitPerTruck[[#This Row],[Direct_Labor_COGS]:[Permit_Fees_COGS]])</f>
        <v>708.67999999999984</v>
      </c>
      <c r="X116" s="2">
        <f>tbl_ProfitPerTruck[[#This Row],[Final_Invoice_Amount]]-tbl_ProfitPerTruck[[#This Row],[TTL_COSTS]]</f>
        <v>272.51999999999987</v>
      </c>
    </row>
    <row r="117" spans="1:24" x14ac:dyDescent="0.35">
      <c r="A117" s="13">
        <v>45703</v>
      </c>
      <c r="B117" s="13" t="s">
        <v>148</v>
      </c>
      <c r="C117" s="1" t="s">
        <v>164</v>
      </c>
      <c r="D117" s="1" t="s">
        <v>23</v>
      </c>
      <c r="E117" s="1" t="s">
        <v>24</v>
      </c>
      <c r="F117" s="1" t="s">
        <v>34</v>
      </c>
      <c r="G117" s="1" t="s">
        <v>52</v>
      </c>
      <c r="H117" s="2">
        <v>628.71</v>
      </c>
      <c r="I117" s="3">
        <v>3.44</v>
      </c>
      <c r="J117" s="2">
        <v>38.79</v>
      </c>
      <c r="K117" s="2">
        <v>133.51</v>
      </c>
      <c r="L117" s="2">
        <v>105.11</v>
      </c>
      <c r="M117" s="2">
        <v>0</v>
      </c>
      <c r="N117" s="2">
        <v>0</v>
      </c>
      <c r="O117" s="3">
        <v>15.3</v>
      </c>
      <c r="P117" s="3">
        <v>0.66</v>
      </c>
      <c r="Q117" s="2">
        <v>2.86</v>
      </c>
      <c r="R117" s="2">
        <v>1.41</v>
      </c>
      <c r="S117" s="2">
        <v>6.5</v>
      </c>
      <c r="T117" s="2">
        <v>10.1</v>
      </c>
      <c r="U117" s="2">
        <v>55.21</v>
      </c>
      <c r="V117" s="2">
        <f>SUM(tbl_ProfitPerTruck[[#This Row],[Truck_Fuel_Cost]:[Overhead_Allocation]])+SUM(K116:N117)</f>
        <v>681.39</v>
      </c>
      <c r="W117" s="2">
        <f>tbl_ProfitPerTruck[[#This Row],[Final_Invoice_Amount]]-SUM(tbl_ProfitPerTruck[[#This Row],[Direct_Labor_COGS]:[Permit_Fees_COGS]])</f>
        <v>390.09000000000003</v>
      </c>
      <c r="X117" s="2">
        <f>tbl_ProfitPerTruck[[#This Row],[Final_Invoice_Amount]]-tbl_ProfitPerTruck[[#This Row],[TTL_COSTS]]</f>
        <v>-52.67999999999995</v>
      </c>
    </row>
    <row r="118" spans="1:24" x14ac:dyDescent="0.35">
      <c r="A118" s="13">
        <v>45691</v>
      </c>
      <c r="B118" s="13" t="s">
        <v>148</v>
      </c>
      <c r="C118" s="1" t="s">
        <v>165</v>
      </c>
      <c r="D118" s="1" t="s">
        <v>57</v>
      </c>
      <c r="E118" s="1" t="s">
        <v>24</v>
      </c>
      <c r="F118" s="1" t="s">
        <v>25</v>
      </c>
      <c r="G118" s="1" t="s">
        <v>37</v>
      </c>
      <c r="H118" s="2">
        <v>10620.31</v>
      </c>
      <c r="I118" s="3">
        <v>10.65</v>
      </c>
      <c r="J118" s="2">
        <v>45.36</v>
      </c>
      <c r="K118" s="2">
        <v>482.89</v>
      </c>
      <c r="L118" s="2">
        <v>3287.29</v>
      </c>
      <c r="M118" s="2">
        <v>728.57</v>
      </c>
      <c r="N118" s="2">
        <v>183.45</v>
      </c>
      <c r="O118" s="3">
        <v>7.4</v>
      </c>
      <c r="P118" s="3">
        <v>0.4</v>
      </c>
      <c r="Q118" s="2">
        <v>1.88</v>
      </c>
      <c r="R118" s="2">
        <v>0.74</v>
      </c>
      <c r="S118" s="2">
        <v>6.06</v>
      </c>
      <c r="T118" s="2">
        <v>11.11</v>
      </c>
      <c r="U118" s="2">
        <v>911.77</v>
      </c>
      <c r="V118" s="2">
        <f>SUM(tbl_ProfitPerTruck[[#This Row],[Truck_Fuel_Cost]:[Overhead_Allocation]])+SUM(K117:N118)</f>
        <v>5852.3799999999992</v>
      </c>
      <c r="W118" s="2">
        <f>tbl_ProfitPerTruck[[#This Row],[Final_Invoice_Amount]]-SUM(tbl_ProfitPerTruck[[#This Row],[Direct_Labor_COGS]:[Permit_Fees_COGS]])</f>
        <v>5938.11</v>
      </c>
      <c r="X118" s="2">
        <f>tbl_ProfitPerTruck[[#This Row],[Final_Invoice_Amount]]-tbl_ProfitPerTruck[[#This Row],[TTL_COSTS]]</f>
        <v>4767.93</v>
      </c>
    </row>
    <row r="119" spans="1:24" x14ac:dyDescent="0.35">
      <c r="A119" s="13">
        <v>45704</v>
      </c>
      <c r="B119" s="13" t="s">
        <v>148</v>
      </c>
      <c r="C119" s="1" t="s">
        <v>166</v>
      </c>
      <c r="D119" s="1" t="s">
        <v>39</v>
      </c>
      <c r="E119" s="1" t="s">
        <v>40</v>
      </c>
      <c r="F119" s="1" t="s">
        <v>30</v>
      </c>
      <c r="G119" s="1" t="s">
        <v>52</v>
      </c>
      <c r="H119" s="2">
        <v>355.54</v>
      </c>
      <c r="I119" s="3">
        <v>1.31</v>
      </c>
      <c r="J119" s="2">
        <v>45.42</v>
      </c>
      <c r="K119" s="2">
        <v>59.61</v>
      </c>
      <c r="L119" s="2">
        <v>12.17</v>
      </c>
      <c r="M119" s="2">
        <v>0</v>
      </c>
      <c r="N119" s="2">
        <v>0</v>
      </c>
      <c r="O119" s="3">
        <v>17.399999999999999</v>
      </c>
      <c r="P119" s="3">
        <v>0.97</v>
      </c>
      <c r="Q119" s="2">
        <v>3.75</v>
      </c>
      <c r="R119" s="2">
        <v>1</v>
      </c>
      <c r="S119" s="2">
        <v>5.96</v>
      </c>
      <c r="T119" s="2">
        <v>8.2799999999999994</v>
      </c>
      <c r="U119" s="2">
        <v>27.41</v>
      </c>
      <c r="V119" s="2">
        <f>SUM(tbl_ProfitPerTruck[[#This Row],[Truck_Fuel_Cost]:[Overhead_Allocation]])+SUM(K118:N119)</f>
        <v>4800.3799999999992</v>
      </c>
      <c r="W119" s="2">
        <f>tbl_ProfitPerTruck[[#This Row],[Final_Invoice_Amount]]-SUM(tbl_ProfitPerTruck[[#This Row],[Direct_Labor_COGS]:[Permit_Fees_COGS]])</f>
        <v>283.76</v>
      </c>
      <c r="X119" s="2">
        <f>tbl_ProfitPerTruck[[#This Row],[Final_Invoice_Amount]]-tbl_ProfitPerTruck[[#This Row],[TTL_COSTS]]</f>
        <v>-4444.8399999999992</v>
      </c>
    </row>
    <row r="120" spans="1:24" x14ac:dyDescent="0.35">
      <c r="A120" s="13">
        <v>45715</v>
      </c>
      <c r="B120" s="13" t="s">
        <v>148</v>
      </c>
      <c r="C120" s="1" t="s">
        <v>167</v>
      </c>
      <c r="D120" s="1" t="s">
        <v>28</v>
      </c>
      <c r="E120" s="1" t="s">
        <v>29</v>
      </c>
      <c r="F120" s="1" t="s">
        <v>34</v>
      </c>
      <c r="G120" s="1" t="s">
        <v>52</v>
      </c>
      <c r="H120" s="2">
        <v>864.45</v>
      </c>
      <c r="I120" s="3">
        <v>2.82</v>
      </c>
      <c r="J120" s="2">
        <v>41.68</v>
      </c>
      <c r="K120" s="2">
        <v>117.37</v>
      </c>
      <c r="L120" s="2">
        <v>198.11</v>
      </c>
      <c r="M120" s="2">
        <v>0</v>
      </c>
      <c r="N120" s="2">
        <v>0</v>
      </c>
      <c r="O120" s="3">
        <v>19.5</v>
      </c>
      <c r="P120" s="3">
        <v>0.91</v>
      </c>
      <c r="Q120" s="2">
        <v>5.41</v>
      </c>
      <c r="R120" s="2">
        <v>2.1</v>
      </c>
      <c r="S120" s="2">
        <v>6.07</v>
      </c>
      <c r="T120" s="2">
        <v>7.62</v>
      </c>
      <c r="U120" s="2">
        <v>96.44</v>
      </c>
      <c r="V120" s="2">
        <f>SUM(tbl_ProfitPerTruck[[#This Row],[Truck_Fuel_Cost]:[Overhead_Allocation]])+SUM(K119:N120)</f>
        <v>504.9</v>
      </c>
      <c r="W120" s="2">
        <f>tbl_ProfitPerTruck[[#This Row],[Final_Invoice_Amount]]-SUM(tbl_ProfitPerTruck[[#This Row],[Direct_Labor_COGS]:[Permit_Fees_COGS]])</f>
        <v>548.97</v>
      </c>
      <c r="X120" s="2">
        <f>tbl_ProfitPerTruck[[#This Row],[Final_Invoice_Amount]]-tbl_ProfitPerTruck[[#This Row],[TTL_COSTS]]</f>
        <v>359.55000000000007</v>
      </c>
    </row>
    <row r="121" spans="1:24" x14ac:dyDescent="0.35">
      <c r="A121" s="13">
        <v>45695</v>
      </c>
      <c r="B121" s="13" t="s">
        <v>148</v>
      </c>
      <c r="C121" s="1" t="s">
        <v>168</v>
      </c>
      <c r="D121" s="1" t="s">
        <v>28</v>
      </c>
      <c r="E121" s="1" t="s">
        <v>29</v>
      </c>
      <c r="F121" s="1" t="s">
        <v>34</v>
      </c>
      <c r="G121" s="1" t="s">
        <v>31</v>
      </c>
      <c r="H121" s="2">
        <v>1311.66</v>
      </c>
      <c r="I121" s="3">
        <v>2.38</v>
      </c>
      <c r="J121" s="2">
        <v>45.64</v>
      </c>
      <c r="K121" s="2">
        <v>108.53</v>
      </c>
      <c r="L121" s="2">
        <v>191.74</v>
      </c>
      <c r="M121" s="2">
        <v>0</v>
      </c>
      <c r="N121" s="2">
        <v>0</v>
      </c>
      <c r="O121" s="3">
        <v>9.6</v>
      </c>
      <c r="P121" s="3">
        <v>0.62</v>
      </c>
      <c r="Q121" s="2">
        <v>2.1800000000000002</v>
      </c>
      <c r="R121" s="2">
        <v>1.02</v>
      </c>
      <c r="S121" s="2">
        <v>6.15</v>
      </c>
      <c r="T121" s="2">
        <v>7.22</v>
      </c>
      <c r="U121" s="2">
        <v>128.53</v>
      </c>
      <c r="V121" s="2">
        <f>SUM(tbl_ProfitPerTruck[[#This Row],[Truck_Fuel_Cost]:[Overhead_Allocation]])+SUM(K120:N121)</f>
        <v>760.85</v>
      </c>
      <c r="W121" s="2">
        <f>tbl_ProfitPerTruck[[#This Row],[Final_Invoice_Amount]]-SUM(tbl_ProfitPerTruck[[#This Row],[Direct_Labor_COGS]:[Permit_Fees_COGS]])</f>
        <v>1011.3900000000001</v>
      </c>
      <c r="X121" s="2">
        <f>tbl_ProfitPerTruck[[#This Row],[Final_Invoice_Amount]]-tbl_ProfitPerTruck[[#This Row],[TTL_COSTS]]</f>
        <v>550.81000000000006</v>
      </c>
    </row>
    <row r="122" spans="1:24" x14ac:dyDescent="0.35">
      <c r="A122" s="13">
        <v>45715</v>
      </c>
      <c r="B122" s="13" t="s">
        <v>148</v>
      </c>
      <c r="C122" s="1" t="s">
        <v>169</v>
      </c>
      <c r="D122" s="1" t="s">
        <v>42</v>
      </c>
      <c r="E122" s="1" t="s">
        <v>24</v>
      </c>
      <c r="F122" s="1" t="s">
        <v>34</v>
      </c>
      <c r="G122" s="1" t="s">
        <v>37</v>
      </c>
      <c r="H122" s="2">
        <v>1486.51</v>
      </c>
      <c r="I122" s="3">
        <v>2.5299999999999998</v>
      </c>
      <c r="J122" s="2">
        <v>47.32</v>
      </c>
      <c r="K122" s="2">
        <v>119.73</v>
      </c>
      <c r="L122" s="2">
        <v>195.42</v>
      </c>
      <c r="M122" s="2">
        <v>0</v>
      </c>
      <c r="N122" s="2">
        <v>0</v>
      </c>
      <c r="O122" s="3">
        <v>28.4</v>
      </c>
      <c r="P122" s="3">
        <v>1.3</v>
      </c>
      <c r="Q122" s="2">
        <v>7.7</v>
      </c>
      <c r="R122" s="2">
        <v>2.96</v>
      </c>
      <c r="S122" s="2">
        <v>6.17</v>
      </c>
      <c r="T122" s="2">
        <v>8.2799999999999994</v>
      </c>
      <c r="U122" s="2">
        <v>116.13</v>
      </c>
      <c r="V122" s="2">
        <f>SUM(tbl_ProfitPerTruck[[#This Row],[Truck_Fuel_Cost]:[Overhead_Allocation]])+SUM(K121:N122)</f>
        <v>756.66</v>
      </c>
      <c r="W122" s="2">
        <f>tbl_ProfitPerTruck[[#This Row],[Final_Invoice_Amount]]-SUM(tbl_ProfitPerTruck[[#This Row],[Direct_Labor_COGS]:[Permit_Fees_COGS]])</f>
        <v>1171.3600000000001</v>
      </c>
      <c r="X122" s="2">
        <f>tbl_ProfitPerTruck[[#This Row],[Final_Invoice_Amount]]-tbl_ProfitPerTruck[[#This Row],[TTL_COSTS]]</f>
        <v>729.85</v>
      </c>
    </row>
    <row r="123" spans="1:24" x14ac:dyDescent="0.35">
      <c r="A123" s="13">
        <v>45712</v>
      </c>
      <c r="B123" s="13" t="s">
        <v>148</v>
      </c>
      <c r="C123" s="1" t="s">
        <v>170</v>
      </c>
      <c r="D123" s="1" t="s">
        <v>39</v>
      </c>
      <c r="E123" s="1" t="s">
        <v>40</v>
      </c>
      <c r="F123" s="1" t="s">
        <v>34</v>
      </c>
      <c r="G123" s="1" t="s">
        <v>52</v>
      </c>
      <c r="H123" s="2">
        <v>776.26</v>
      </c>
      <c r="I123" s="3">
        <v>3.2</v>
      </c>
      <c r="J123" s="2">
        <v>42.31</v>
      </c>
      <c r="K123" s="2">
        <v>135.30000000000001</v>
      </c>
      <c r="L123" s="2">
        <v>164.8</v>
      </c>
      <c r="M123" s="2">
        <v>0</v>
      </c>
      <c r="N123" s="2">
        <v>0</v>
      </c>
      <c r="O123" s="3">
        <v>20.5</v>
      </c>
      <c r="P123" s="3">
        <v>0.97</v>
      </c>
      <c r="Q123" s="2">
        <v>4.9000000000000004</v>
      </c>
      <c r="R123" s="2">
        <v>1.27</v>
      </c>
      <c r="S123" s="2">
        <v>6.71</v>
      </c>
      <c r="T123" s="2">
        <v>11.31</v>
      </c>
      <c r="U123" s="2">
        <v>56.67</v>
      </c>
      <c r="V123" s="2">
        <f>SUM(tbl_ProfitPerTruck[[#This Row],[Truck_Fuel_Cost]:[Overhead_Allocation]])+SUM(K122:N123)</f>
        <v>696.11</v>
      </c>
      <c r="W123" s="2">
        <f>tbl_ProfitPerTruck[[#This Row],[Final_Invoice_Amount]]-SUM(tbl_ProfitPerTruck[[#This Row],[Direct_Labor_COGS]:[Permit_Fees_COGS]])</f>
        <v>476.15999999999997</v>
      </c>
      <c r="X123" s="2">
        <f>tbl_ProfitPerTruck[[#This Row],[Final_Invoice_Amount]]-tbl_ProfitPerTruck[[#This Row],[TTL_COSTS]]</f>
        <v>80.149999999999977</v>
      </c>
    </row>
    <row r="124" spans="1:24" x14ac:dyDescent="0.35">
      <c r="A124" s="13">
        <v>45705</v>
      </c>
      <c r="B124" s="13" t="s">
        <v>148</v>
      </c>
      <c r="C124" s="1" t="s">
        <v>171</v>
      </c>
      <c r="D124" s="1" t="s">
        <v>49</v>
      </c>
      <c r="E124" s="1" t="s">
        <v>29</v>
      </c>
      <c r="F124" s="1" t="s">
        <v>34</v>
      </c>
      <c r="G124" s="1" t="s">
        <v>52</v>
      </c>
      <c r="H124" s="2">
        <v>713.13</v>
      </c>
      <c r="I124" s="3">
        <v>1.45</v>
      </c>
      <c r="J124" s="2">
        <v>42.2</v>
      </c>
      <c r="K124" s="2">
        <v>61.18</v>
      </c>
      <c r="L124" s="2">
        <v>153.19999999999999</v>
      </c>
      <c r="M124" s="2">
        <v>0</v>
      </c>
      <c r="N124" s="2">
        <v>0</v>
      </c>
      <c r="O124" s="3">
        <v>12.2</v>
      </c>
      <c r="P124" s="3">
        <v>0.53</v>
      </c>
      <c r="Q124" s="2">
        <v>2.97</v>
      </c>
      <c r="R124" s="2">
        <v>0.66</v>
      </c>
      <c r="S124" s="2">
        <v>4.93</v>
      </c>
      <c r="T124" s="2">
        <v>8.3699999999999992</v>
      </c>
      <c r="U124" s="2">
        <v>68.33</v>
      </c>
      <c r="V124" s="2">
        <f>SUM(tbl_ProfitPerTruck[[#This Row],[Truck_Fuel_Cost]:[Overhead_Allocation]])+SUM(K123:N124)</f>
        <v>599.74</v>
      </c>
      <c r="W124" s="2">
        <f>tbl_ProfitPerTruck[[#This Row],[Final_Invoice_Amount]]-SUM(tbl_ProfitPerTruck[[#This Row],[Direct_Labor_COGS]:[Permit_Fees_COGS]])</f>
        <v>498.75</v>
      </c>
      <c r="X124" s="2">
        <f>tbl_ProfitPerTruck[[#This Row],[Final_Invoice_Amount]]-tbl_ProfitPerTruck[[#This Row],[TTL_COSTS]]</f>
        <v>113.38999999999999</v>
      </c>
    </row>
    <row r="125" spans="1:24" x14ac:dyDescent="0.35">
      <c r="A125" s="13">
        <v>45706</v>
      </c>
      <c r="B125" s="13" t="s">
        <v>148</v>
      </c>
      <c r="C125" s="1" t="s">
        <v>172</v>
      </c>
      <c r="D125" s="1" t="s">
        <v>33</v>
      </c>
      <c r="E125" s="1" t="s">
        <v>29</v>
      </c>
      <c r="F125" s="1" t="s">
        <v>34</v>
      </c>
      <c r="G125" s="1" t="s">
        <v>52</v>
      </c>
      <c r="H125" s="2">
        <v>491.1</v>
      </c>
      <c r="I125" s="3">
        <v>0.7</v>
      </c>
      <c r="J125" s="2">
        <v>48.91</v>
      </c>
      <c r="K125" s="2">
        <v>34.229999999999997</v>
      </c>
      <c r="L125" s="2">
        <v>136.72999999999999</v>
      </c>
      <c r="M125" s="2">
        <v>0</v>
      </c>
      <c r="N125" s="2">
        <v>0</v>
      </c>
      <c r="O125" s="3">
        <v>27.9</v>
      </c>
      <c r="P125" s="3">
        <v>1.21</v>
      </c>
      <c r="Q125" s="2">
        <v>5.32</v>
      </c>
      <c r="R125" s="2">
        <v>2.81</v>
      </c>
      <c r="S125" s="2">
        <v>6.24</v>
      </c>
      <c r="T125" s="2">
        <v>8.3699999999999992</v>
      </c>
      <c r="U125" s="2">
        <v>31.81</v>
      </c>
      <c r="V125" s="2">
        <f>SUM(tbl_ProfitPerTruck[[#This Row],[Truck_Fuel_Cost]:[Overhead_Allocation]])+SUM(K124:N125)</f>
        <v>439.89</v>
      </c>
      <c r="W125" s="2">
        <f>tbl_ProfitPerTruck[[#This Row],[Final_Invoice_Amount]]-SUM(tbl_ProfitPerTruck[[#This Row],[Direct_Labor_COGS]:[Permit_Fees_COGS]])</f>
        <v>320.14000000000004</v>
      </c>
      <c r="X125" s="2">
        <f>tbl_ProfitPerTruck[[#This Row],[Final_Invoice_Amount]]-tbl_ProfitPerTruck[[#This Row],[TTL_COSTS]]</f>
        <v>51.210000000000036</v>
      </c>
    </row>
    <row r="126" spans="1:24" x14ac:dyDescent="0.35">
      <c r="A126" s="13">
        <v>45696</v>
      </c>
      <c r="B126" s="13" t="s">
        <v>148</v>
      </c>
      <c r="C126" s="1" t="s">
        <v>173</v>
      </c>
      <c r="D126" s="1" t="s">
        <v>28</v>
      </c>
      <c r="E126" s="1" t="s">
        <v>29</v>
      </c>
      <c r="F126" s="1" t="s">
        <v>30</v>
      </c>
      <c r="G126" s="1" t="s">
        <v>31</v>
      </c>
      <c r="H126" s="2">
        <v>377.84</v>
      </c>
      <c r="I126" s="3">
        <v>1.89</v>
      </c>
      <c r="J126" s="2">
        <v>38.25</v>
      </c>
      <c r="K126" s="2">
        <v>72.150000000000006</v>
      </c>
      <c r="L126" s="2">
        <v>20.420000000000002</v>
      </c>
      <c r="M126" s="2">
        <v>0</v>
      </c>
      <c r="N126" s="2">
        <v>0</v>
      </c>
      <c r="O126" s="3">
        <v>6.7</v>
      </c>
      <c r="P126" s="3">
        <v>0.39</v>
      </c>
      <c r="Q126" s="2">
        <v>1.51</v>
      </c>
      <c r="R126" s="2">
        <v>0.73</v>
      </c>
      <c r="S126" s="2">
        <v>6.51</v>
      </c>
      <c r="T126" s="2">
        <v>7.35</v>
      </c>
      <c r="U126" s="2">
        <v>37.18</v>
      </c>
      <c r="V126" s="2">
        <f>SUM(tbl_ProfitPerTruck[[#This Row],[Truck_Fuel_Cost]:[Overhead_Allocation]])+SUM(K125:N126)</f>
        <v>316.80999999999995</v>
      </c>
      <c r="W126" s="2">
        <f>tbl_ProfitPerTruck[[#This Row],[Final_Invoice_Amount]]-SUM(tbl_ProfitPerTruck[[#This Row],[Direct_Labor_COGS]:[Permit_Fees_COGS]])</f>
        <v>285.27</v>
      </c>
      <c r="X126" s="2">
        <f>tbl_ProfitPerTruck[[#This Row],[Final_Invoice_Amount]]-tbl_ProfitPerTruck[[#This Row],[TTL_COSTS]]</f>
        <v>61.03000000000003</v>
      </c>
    </row>
    <row r="127" spans="1:24" x14ac:dyDescent="0.35">
      <c r="A127" s="13">
        <v>45696</v>
      </c>
      <c r="B127" s="13" t="s">
        <v>148</v>
      </c>
      <c r="C127" s="1" t="s">
        <v>174</v>
      </c>
      <c r="D127" s="1" t="s">
        <v>57</v>
      </c>
      <c r="E127" s="1" t="s">
        <v>24</v>
      </c>
      <c r="F127" s="1" t="s">
        <v>25</v>
      </c>
      <c r="G127" s="1" t="s">
        <v>35</v>
      </c>
      <c r="H127" s="2">
        <v>10095.58</v>
      </c>
      <c r="I127" s="3">
        <v>12.58</v>
      </c>
      <c r="J127" s="2">
        <v>37.03</v>
      </c>
      <c r="K127" s="2">
        <v>465.92</v>
      </c>
      <c r="L127" s="2">
        <v>3230.19</v>
      </c>
      <c r="M127" s="2">
        <v>0</v>
      </c>
      <c r="N127" s="2">
        <v>0</v>
      </c>
      <c r="O127" s="3">
        <v>21.4</v>
      </c>
      <c r="P127" s="3">
        <v>1.07</v>
      </c>
      <c r="Q127" s="2">
        <v>5.97</v>
      </c>
      <c r="R127" s="2">
        <v>2.06</v>
      </c>
      <c r="S127" s="2">
        <v>6.17</v>
      </c>
      <c r="T127" s="2">
        <v>10.65</v>
      </c>
      <c r="U127" s="2">
        <v>887.53</v>
      </c>
      <c r="V127" s="2">
        <f>SUM(tbl_ProfitPerTruck[[#This Row],[Truck_Fuel_Cost]:[Overhead_Allocation]])+SUM(K126:N127)</f>
        <v>4701.0600000000004</v>
      </c>
      <c r="W127" s="2">
        <f>tbl_ProfitPerTruck[[#This Row],[Final_Invoice_Amount]]-SUM(tbl_ProfitPerTruck[[#This Row],[Direct_Labor_COGS]:[Permit_Fees_COGS]])</f>
        <v>6399.4699999999993</v>
      </c>
      <c r="X127" s="2">
        <f>tbl_ProfitPerTruck[[#This Row],[Final_Invoice_Amount]]-tbl_ProfitPerTruck[[#This Row],[TTL_COSTS]]</f>
        <v>5394.5199999999995</v>
      </c>
    </row>
    <row r="128" spans="1:24" x14ac:dyDescent="0.35">
      <c r="A128" s="13">
        <v>45696</v>
      </c>
      <c r="B128" s="13" t="s">
        <v>148</v>
      </c>
      <c r="C128" s="1" t="s">
        <v>175</v>
      </c>
      <c r="D128" s="1" t="s">
        <v>49</v>
      </c>
      <c r="E128" s="1" t="s">
        <v>29</v>
      </c>
      <c r="F128" s="1" t="s">
        <v>34</v>
      </c>
      <c r="G128" s="1" t="s">
        <v>43</v>
      </c>
      <c r="H128" s="2">
        <v>643.76</v>
      </c>
      <c r="I128" s="3">
        <v>2.33</v>
      </c>
      <c r="J128" s="2">
        <v>45.44</v>
      </c>
      <c r="K128" s="2">
        <v>105.84</v>
      </c>
      <c r="L128" s="2">
        <v>151.84</v>
      </c>
      <c r="M128" s="2">
        <v>0</v>
      </c>
      <c r="N128" s="2">
        <v>0</v>
      </c>
      <c r="O128" s="3">
        <v>21.4</v>
      </c>
      <c r="P128" s="3">
        <v>0.92</v>
      </c>
      <c r="Q128" s="2">
        <v>4.7300000000000004</v>
      </c>
      <c r="R128" s="2">
        <v>1.7</v>
      </c>
      <c r="S128" s="2">
        <v>6.97</v>
      </c>
      <c r="T128" s="2">
        <v>7.01</v>
      </c>
      <c r="U128" s="2">
        <v>50.25</v>
      </c>
      <c r="V128" s="2">
        <f>SUM(tbl_ProfitPerTruck[[#This Row],[Truck_Fuel_Cost]:[Overhead_Allocation]])+SUM(K127:N128)</f>
        <v>4024.4500000000003</v>
      </c>
      <c r="W128" s="2">
        <f>tbl_ProfitPerTruck[[#This Row],[Final_Invoice_Amount]]-SUM(tbl_ProfitPerTruck[[#This Row],[Direct_Labor_COGS]:[Permit_Fees_COGS]])</f>
        <v>386.08</v>
      </c>
      <c r="X128" s="2">
        <f>tbl_ProfitPerTruck[[#This Row],[Final_Invoice_Amount]]-tbl_ProfitPerTruck[[#This Row],[TTL_COSTS]]</f>
        <v>-3380.6900000000005</v>
      </c>
    </row>
    <row r="129" spans="1:24" x14ac:dyDescent="0.35">
      <c r="A129" s="13">
        <v>45696</v>
      </c>
      <c r="B129" s="13" t="s">
        <v>148</v>
      </c>
      <c r="C129" s="1" t="s">
        <v>176</v>
      </c>
      <c r="D129" s="1" t="s">
        <v>80</v>
      </c>
      <c r="E129" s="1" t="s">
        <v>29</v>
      </c>
      <c r="F129" s="1" t="s">
        <v>34</v>
      </c>
      <c r="G129" s="1" t="s">
        <v>35</v>
      </c>
      <c r="H129" s="2">
        <v>716.52</v>
      </c>
      <c r="I129" s="3">
        <v>1.07</v>
      </c>
      <c r="J129" s="2">
        <v>45.29</v>
      </c>
      <c r="K129" s="2">
        <v>48.66</v>
      </c>
      <c r="L129" s="2">
        <v>180.25</v>
      </c>
      <c r="M129" s="2">
        <v>0</v>
      </c>
      <c r="N129" s="2">
        <v>0</v>
      </c>
      <c r="O129" s="3">
        <v>25</v>
      </c>
      <c r="P129" s="3">
        <v>1.19</v>
      </c>
      <c r="Q129" s="2">
        <v>6.06</v>
      </c>
      <c r="R129" s="2">
        <v>1.41</v>
      </c>
      <c r="S129" s="2">
        <v>6.77</v>
      </c>
      <c r="T129" s="2">
        <v>7.64</v>
      </c>
      <c r="U129" s="2">
        <v>78.510000000000005</v>
      </c>
      <c r="V129" s="2">
        <f>SUM(tbl_ProfitPerTruck[[#This Row],[Truck_Fuel_Cost]:[Overhead_Allocation]])+SUM(K128:N129)</f>
        <v>586.98</v>
      </c>
      <c r="W129" s="2">
        <f>tbl_ProfitPerTruck[[#This Row],[Final_Invoice_Amount]]-SUM(tbl_ProfitPerTruck[[#This Row],[Direct_Labor_COGS]:[Permit_Fees_COGS]])</f>
        <v>487.61</v>
      </c>
      <c r="X129" s="2">
        <f>tbl_ProfitPerTruck[[#This Row],[Final_Invoice_Amount]]-tbl_ProfitPerTruck[[#This Row],[TTL_COSTS]]</f>
        <v>129.53999999999996</v>
      </c>
    </row>
    <row r="130" spans="1:24" x14ac:dyDescent="0.35">
      <c r="A130" s="13">
        <v>45694</v>
      </c>
      <c r="B130" s="13" t="s">
        <v>148</v>
      </c>
      <c r="C130" s="1" t="s">
        <v>177</v>
      </c>
      <c r="D130" s="1" t="s">
        <v>49</v>
      </c>
      <c r="E130" s="1" t="s">
        <v>29</v>
      </c>
      <c r="F130" s="1" t="s">
        <v>30</v>
      </c>
      <c r="G130" s="1" t="s">
        <v>26</v>
      </c>
      <c r="H130" s="2">
        <v>292.55</v>
      </c>
      <c r="I130" s="3">
        <v>1.04</v>
      </c>
      <c r="J130" s="2">
        <v>40.369999999999997</v>
      </c>
      <c r="K130" s="2">
        <v>41.86</v>
      </c>
      <c r="L130" s="2">
        <v>15.87</v>
      </c>
      <c r="M130" s="2">
        <v>0</v>
      </c>
      <c r="N130" s="2">
        <v>0</v>
      </c>
      <c r="O130" s="3">
        <v>4.2</v>
      </c>
      <c r="P130" s="3">
        <v>0.16</v>
      </c>
      <c r="Q130" s="2">
        <v>0.96</v>
      </c>
      <c r="R130" s="2">
        <v>0.45</v>
      </c>
      <c r="S130" s="2">
        <v>5.34</v>
      </c>
      <c r="T130" s="2">
        <v>11.71</v>
      </c>
      <c r="U130" s="2">
        <v>32.880000000000003</v>
      </c>
      <c r="V130" s="2">
        <f>SUM(tbl_ProfitPerTruck[[#This Row],[Truck_Fuel_Cost]:[Overhead_Allocation]])+SUM(K129:N130)</f>
        <v>337.98</v>
      </c>
      <c r="W130" s="2">
        <f>tbl_ProfitPerTruck[[#This Row],[Final_Invoice_Amount]]-SUM(tbl_ProfitPerTruck[[#This Row],[Direct_Labor_COGS]:[Permit_Fees_COGS]])</f>
        <v>234.82000000000002</v>
      </c>
      <c r="X130" s="2">
        <f>tbl_ProfitPerTruck[[#This Row],[Final_Invoice_Amount]]-tbl_ProfitPerTruck[[#This Row],[TTL_COSTS]]</f>
        <v>-45.430000000000007</v>
      </c>
    </row>
    <row r="131" spans="1:24" x14ac:dyDescent="0.35">
      <c r="A131" s="13">
        <v>45694</v>
      </c>
      <c r="B131" s="13" t="s">
        <v>148</v>
      </c>
      <c r="C131" s="1" t="s">
        <v>178</v>
      </c>
      <c r="D131" s="1" t="s">
        <v>28</v>
      </c>
      <c r="E131" s="1" t="s">
        <v>29</v>
      </c>
      <c r="F131" s="1" t="s">
        <v>34</v>
      </c>
      <c r="G131" s="1" t="s">
        <v>37</v>
      </c>
      <c r="H131" s="2">
        <v>848.48</v>
      </c>
      <c r="I131" s="3">
        <v>2.87</v>
      </c>
      <c r="J131" s="2">
        <v>45.33</v>
      </c>
      <c r="K131" s="2">
        <v>130.13</v>
      </c>
      <c r="L131" s="2">
        <v>142.97999999999999</v>
      </c>
      <c r="M131" s="2">
        <v>0</v>
      </c>
      <c r="N131" s="2">
        <v>0</v>
      </c>
      <c r="O131" s="3">
        <v>17.100000000000001</v>
      </c>
      <c r="P131" s="3">
        <v>0.94</v>
      </c>
      <c r="Q131" s="2">
        <v>4.57</v>
      </c>
      <c r="R131" s="2">
        <v>1.82</v>
      </c>
      <c r="S131" s="2">
        <v>6.87</v>
      </c>
      <c r="T131" s="2">
        <v>8.52</v>
      </c>
      <c r="U131" s="2">
        <v>55.03</v>
      </c>
      <c r="V131" s="2">
        <f>SUM(tbl_ProfitPerTruck[[#This Row],[Truck_Fuel_Cost]:[Overhead_Allocation]])+SUM(K130:N131)</f>
        <v>407.65</v>
      </c>
      <c r="W131" s="2">
        <f>tbl_ProfitPerTruck[[#This Row],[Final_Invoice_Amount]]-SUM(tbl_ProfitPerTruck[[#This Row],[Direct_Labor_COGS]:[Permit_Fees_COGS]])</f>
        <v>575.37</v>
      </c>
      <c r="X131" s="2">
        <f>tbl_ProfitPerTruck[[#This Row],[Final_Invoice_Amount]]-tbl_ProfitPerTruck[[#This Row],[TTL_COSTS]]</f>
        <v>440.83000000000004</v>
      </c>
    </row>
    <row r="132" spans="1:24" x14ac:dyDescent="0.35">
      <c r="A132" s="13">
        <v>45709</v>
      </c>
      <c r="B132" s="13" t="s">
        <v>148</v>
      </c>
      <c r="C132" s="1" t="s">
        <v>179</v>
      </c>
      <c r="D132" s="1" t="s">
        <v>49</v>
      </c>
      <c r="E132" s="1" t="s">
        <v>29</v>
      </c>
      <c r="F132" s="1" t="s">
        <v>30</v>
      </c>
      <c r="G132" s="1" t="s">
        <v>35</v>
      </c>
      <c r="H132" s="2">
        <v>352.74</v>
      </c>
      <c r="I132" s="3">
        <v>1.25</v>
      </c>
      <c r="J132" s="2">
        <v>42.11</v>
      </c>
      <c r="K132" s="2">
        <v>52.56</v>
      </c>
      <c r="L132" s="2">
        <v>18.329999999999998</v>
      </c>
      <c r="M132" s="2">
        <v>0</v>
      </c>
      <c r="N132" s="2">
        <v>0</v>
      </c>
      <c r="O132" s="3">
        <v>41.7</v>
      </c>
      <c r="P132" s="3">
        <v>1.98</v>
      </c>
      <c r="Q132" s="2">
        <v>8.08</v>
      </c>
      <c r="R132" s="2">
        <v>4.7</v>
      </c>
      <c r="S132" s="2">
        <v>6.99</v>
      </c>
      <c r="T132" s="2">
        <v>8.59</v>
      </c>
      <c r="U132" s="2">
        <v>41.33</v>
      </c>
      <c r="V132" s="2">
        <f>SUM(tbl_ProfitPerTruck[[#This Row],[Truck_Fuel_Cost]:[Overhead_Allocation]])+SUM(K131:N132)</f>
        <v>413.69</v>
      </c>
      <c r="W132" s="2">
        <f>tbl_ProfitPerTruck[[#This Row],[Final_Invoice_Amount]]-SUM(tbl_ProfitPerTruck[[#This Row],[Direct_Labor_COGS]:[Permit_Fees_COGS]])</f>
        <v>281.85000000000002</v>
      </c>
      <c r="X132" s="2">
        <f>tbl_ProfitPerTruck[[#This Row],[Final_Invoice_Amount]]-tbl_ProfitPerTruck[[#This Row],[TTL_COSTS]]</f>
        <v>-60.949999999999989</v>
      </c>
    </row>
    <row r="133" spans="1:24" x14ac:dyDescent="0.35">
      <c r="A133" s="13">
        <v>45694</v>
      </c>
      <c r="B133" s="13" t="s">
        <v>148</v>
      </c>
      <c r="C133" s="1" t="s">
        <v>180</v>
      </c>
      <c r="D133" s="1" t="s">
        <v>28</v>
      </c>
      <c r="E133" s="1" t="s">
        <v>29</v>
      </c>
      <c r="F133" s="1" t="s">
        <v>34</v>
      </c>
      <c r="G133" s="1" t="s">
        <v>26</v>
      </c>
      <c r="H133" s="2">
        <v>757.07</v>
      </c>
      <c r="I133" s="3">
        <v>1.41</v>
      </c>
      <c r="J133" s="2">
        <v>47.03</v>
      </c>
      <c r="K133" s="2">
        <v>66.13</v>
      </c>
      <c r="L133" s="2">
        <v>134.63999999999999</v>
      </c>
      <c r="M133" s="2">
        <v>0</v>
      </c>
      <c r="N133" s="2">
        <v>0</v>
      </c>
      <c r="O133" s="3">
        <v>18.5</v>
      </c>
      <c r="P133" s="3">
        <v>0.83</v>
      </c>
      <c r="Q133" s="2">
        <v>4.26</v>
      </c>
      <c r="R133" s="2">
        <v>1.49</v>
      </c>
      <c r="S133" s="2">
        <v>4.82</v>
      </c>
      <c r="T133" s="2">
        <v>10.199999999999999</v>
      </c>
      <c r="U133" s="2">
        <v>55.24</v>
      </c>
      <c r="V133" s="2">
        <f>SUM(tbl_ProfitPerTruck[[#This Row],[Truck_Fuel_Cost]:[Overhead_Allocation]])+SUM(K132:N133)</f>
        <v>347.66999999999996</v>
      </c>
      <c r="W133" s="2">
        <f>tbl_ProfitPerTruck[[#This Row],[Final_Invoice_Amount]]-SUM(tbl_ProfitPerTruck[[#This Row],[Direct_Labor_COGS]:[Permit_Fees_COGS]])</f>
        <v>556.30000000000007</v>
      </c>
      <c r="X133" s="2">
        <f>tbl_ProfitPerTruck[[#This Row],[Final_Invoice_Amount]]-tbl_ProfitPerTruck[[#This Row],[TTL_COSTS]]</f>
        <v>409.40000000000009</v>
      </c>
    </row>
    <row r="134" spans="1:24" x14ac:dyDescent="0.35">
      <c r="A134" s="13">
        <v>45690</v>
      </c>
      <c r="B134" s="13" t="s">
        <v>148</v>
      </c>
      <c r="C134" s="1" t="s">
        <v>181</v>
      </c>
      <c r="D134" s="1" t="s">
        <v>83</v>
      </c>
      <c r="E134" s="1" t="s">
        <v>29</v>
      </c>
      <c r="F134" s="1" t="s">
        <v>34</v>
      </c>
      <c r="G134" s="1" t="s">
        <v>31</v>
      </c>
      <c r="H134" s="2">
        <v>608.37</v>
      </c>
      <c r="I134" s="3">
        <v>2.5299999999999998</v>
      </c>
      <c r="J134" s="2">
        <v>42.25</v>
      </c>
      <c r="K134" s="2">
        <v>107.04</v>
      </c>
      <c r="L134" s="2">
        <v>169.78</v>
      </c>
      <c r="M134" s="2">
        <v>0</v>
      </c>
      <c r="N134" s="2">
        <v>0</v>
      </c>
      <c r="O134" s="3">
        <v>17.399999999999999</v>
      </c>
      <c r="P134" s="3">
        <v>0.71</v>
      </c>
      <c r="Q134" s="2">
        <v>4.3499999999999996</v>
      </c>
      <c r="R134" s="2">
        <v>2.0699999999999998</v>
      </c>
      <c r="S134" s="2">
        <v>5.22</v>
      </c>
      <c r="T134" s="2">
        <v>7.71</v>
      </c>
      <c r="U134" s="2">
        <v>40.93</v>
      </c>
      <c r="V134" s="2">
        <f>SUM(tbl_ProfitPerTruck[[#This Row],[Truck_Fuel_Cost]:[Overhead_Allocation]])+SUM(K133:N134)</f>
        <v>537.87</v>
      </c>
      <c r="W134" s="2">
        <f>tbl_ProfitPerTruck[[#This Row],[Final_Invoice_Amount]]-SUM(tbl_ProfitPerTruck[[#This Row],[Direct_Labor_COGS]:[Permit_Fees_COGS]])</f>
        <v>331.55</v>
      </c>
      <c r="X134" s="2">
        <f>tbl_ProfitPerTruck[[#This Row],[Final_Invoice_Amount]]-tbl_ProfitPerTruck[[#This Row],[TTL_COSTS]]</f>
        <v>70.5</v>
      </c>
    </row>
    <row r="135" spans="1:24" x14ac:dyDescent="0.35">
      <c r="A135" s="13">
        <v>45702</v>
      </c>
      <c r="B135" s="13" t="s">
        <v>148</v>
      </c>
      <c r="C135" s="1" t="s">
        <v>182</v>
      </c>
      <c r="D135" s="1" t="s">
        <v>72</v>
      </c>
      <c r="E135" s="1" t="s">
        <v>29</v>
      </c>
      <c r="F135" s="1" t="s">
        <v>34</v>
      </c>
      <c r="G135" s="1" t="s">
        <v>37</v>
      </c>
      <c r="H135" s="2">
        <v>925.61</v>
      </c>
      <c r="I135" s="3">
        <v>1.7</v>
      </c>
      <c r="J135" s="2">
        <v>45.06</v>
      </c>
      <c r="K135" s="2">
        <v>76.5</v>
      </c>
      <c r="L135" s="2">
        <v>258.62</v>
      </c>
      <c r="M135" s="2">
        <v>0</v>
      </c>
      <c r="N135" s="2">
        <v>0</v>
      </c>
      <c r="O135" s="3">
        <v>11.4</v>
      </c>
      <c r="P135" s="3">
        <v>0.66</v>
      </c>
      <c r="Q135" s="2">
        <v>2.76</v>
      </c>
      <c r="R135" s="2">
        <v>0.82</v>
      </c>
      <c r="S135" s="2">
        <v>6.37</v>
      </c>
      <c r="T135" s="2">
        <v>9.64</v>
      </c>
      <c r="U135" s="2">
        <v>79.2</v>
      </c>
      <c r="V135" s="2">
        <f>SUM(tbl_ProfitPerTruck[[#This Row],[Truck_Fuel_Cost]:[Overhead_Allocation]])+SUM(K134:N135)</f>
        <v>710.73</v>
      </c>
      <c r="W135" s="2">
        <f>tbl_ProfitPerTruck[[#This Row],[Final_Invoice_Amount]]-SUM(tbl_ProfitPerTruck[[#This Row],[Direct_Labor_COGS]:[Permit_Fees_COGS]])</f>
        <v>590.49</v>
      </c>
      <c r="X135" s="2">
        <f>tbl_ProfitPerTruck[[#This Row],[Final_Invoice_Amount]]-tbl_ProfitPerTruck[[#This Row],[TTL_COSTS]]</f>
        <v>214.88</v>
      </c>
    </row>
    <row r="136" spans="1:24" x14ac:dyDescent="0.35">
      <c r="A136" s="13">
        <v>45693</v>
      </c>
      <c r="B136" s="13" t="s">
        <v>148</v>
      </c>
      <c r="C136" s="1" t="s">
        <v>183</v>
      </c>
      <c r="D136" s="1" t="s">
        <v>23</v>
      </c>
      <c r="E136" s="1" t="s">
        <v>24</v>
      </c>
      <c r="F136" s="1" t="s">
        <v>25</v>
      </c>
      <c r="G136" s="1" t="s">
        <v>31</v>
      </c>
      <c r="H136" s="2">
        <v>9268.69</v>
      </c>
      <c r="I136" s="3">
        <v>12.97</v>
      </c>
      <c r="J136" s="2">
        <v>42.97</v>
      </c>
      <c r="K136" s="2">
        <v>557.49</v>
      </c>
      <c r="L136" s="2">
        <v>3055.84</v>
      </c>
      <c r="M136" s="2">
        <v>0</v>
      </c>
      <c r="N136" s="2">
        <v>302.57</v>
      </c>
      <c r="O136" s="3">
        <v>7.5</v>
      </c>
      <c r="P136" s="3">
        <v>0.46</v>
      </c>
      <c r="Q136" s="2">
        <v>1.92</v>
      </c>
      <c r="R136" s="2">
        <v>0.38</v>
      </c>
      <c r="S136" s="2">
        <v>5.75</v>
      </c>
      <c r="T136" s="2">
        <v>9.41</v>
      </c>
      <c r="U136" s="2">
        <v>566.79</v>
      </c>
      <c r="V136" s="2">
        <f>SUM(tbl_ProfitPerTruck[[#This Row],[Truck_Fuel_Cost]:[Overhead_Allocation]])+SUM(K135:N136)</f>
        <v>4835.2700000000004</v>
      </c>
      <c r="W136" s="2">
        <f>tbl_ProfitPerTruck[[#This Row],[Final_Invoice_Amount]]-SUM(tbl_ProfitPerTruck[[#This Row],[Direct_Labor_COGS]:[Permit_Fees_COGS]])</f>
        <v>5352.7900000000009</v>
      </c>
      <c r="X136" s="2">
        <f>tbl_ProfitPerTruck[[#This Row],[Final_Invoice_Amount]]-tbl_ProfitPerTruck[[#This Row],[TTL_COSTS]]</f>
        <v>4433.42</v>
      </c>
    </row>
    <row r="137" spans="1:24" x14ac:dyDescent="0.35">
      <c r="A137" s="13">
        <v>45703</v>
      </c>
      <c r="B137" s="13" t="s">
        <v>148</v>
      </c>
      <c r="C137" s="1" t="s">
        <v>184</v>
      </c>
      <c r="D137" s="1" t="s">
        <v>42</v>
      </c>
      <c r="E137" s="1" t="s">
        <v>24</v>
      </c>
      <c r="F137" s="1" t="s">
        <v>25</v>
      </c>
      <c r="G137" s="1" t="s">
        <v>52</v>
      </c>
      <c r="H137" s="2">
        <v>12648.63</v>
      </c>
      <c r="I137" s="3">
        <v>12.49</v>
      </c>
      <c r="J137" s="2">
        <v>46.83</v>
      </c>
      <c r="K137" s="2">
        <v>584.67999999999995</v>
      </c>
      <c r="L137" s="2">
        <v>4032.64</v>
      </c>
      <c r="M137" s="2">
        <v>0</v>
      </c>
      <c r="N137" s="2">
        <v>304.43</v>
      </c>
      <c r="O137" s="3">
        <v>7.3</v>
      </c>
      <c r="P137" s="3">
        <v>0.42</v>
      </c>
      <c r="Q137" s="2">
        <v>1.45</v>
      </c>
      <c r="R137" s="2">
        <v>0.4</v>
      </c>
      <c r="S137" s="2">
        <v>4.63</v>
      </c>
      <c r="T137" s="2">
        <v>8.86</v>
      </c>
      <c r="U137" s="2">
        <v>960.68</v>
      </c>
      <c r="V137" s="2">
        <f>SUM(tbl_ProfitPerTruck[[#This Row],[Truck_Fuel_Cost]:[Overhead_Allocation]])+SUM(K136:N137)</f>
        <v>9813.67</v>
      </c>
      <c r="W137" s="2">
        <f>tbl_ProfitPerTruck[[#This Row],[Final_Invoice_Amount]]-SUM(tbl_ProfitPerTruck[[#This Row],[Direct_Labor_COGS]:[Permit_Fees_COGS]])</f>
        <v>7726.8799999999992</v>
      </c>
      <c r="X137" s="2">
        <f>tbl_ProfitPerTruck[[#This Row],[Final_Invoice_Amount]]-tbl_ProfitPerTruck[[#This Row],[TTL_COSTS]]</f>
        <v>2834.9599999999991</v>
      </c>
    </row>
    <row r="138" spans="1:24" x14ac:dyDescent="0.35">
      <c r="A138" s="13">
        <v>45699</v>
      </c>
      <c r="B138" s="13" t="s">
        <v>148</v>
      </c>
      <c r="C138" s="1" t="s">
        <v>185</v>
      </c>
      <c r="D138" s="1" t="s">
        <v>49</v>
      </c>
      <c r="E138" s="1" t="s">
        <v>29</v>
      </c>
      <c r="F138" s="1" t="s">
        <v>34</v>
      </c>
      <c r="G138" s="1" t="s">
        <v>31</v>
      </c>
      <c r="H138" s="2">
        <v>1149.1400000000001</v>
      </c>
      <c r="I138" s="3">
        <v>2.0699999999999998</v>
      </c>
      <c r="J138" s="2">
        <v>44.89</v>
      </c>
      <c r="K138" s="2">
        <v>93.07</v>
      </c>
      <c r="L138" s="2">
        <v>145.94999999999999</v>
      </c>
      <c r="M138" s="2">
        <v>0</v>
      </c>
      <c r="N138" s="2">
        <v>0</v>
      </c>
      <c r="O138" s="3">
        <v>9.6</v>
      </c>
      <c r="P138" s="3">
        <v>0.43</v>
      </c>
      <c r="Q138" s="2">
        <v>2.44</v>
      </c>
      <c r="R138" s="2">
        <v>0.8</v>
      </c>
      <c r="S138" s="2">
        <v>5.63</v>
      </c>
      <c r="T138" s="2">
        <v>8.9700000000000006</v>
      </c>
      <c r="U138" s="2">
        <v>100.63</v>
      </c>
      <c r="V138" s="2">
        <f>SUM(tbl_ProfitPerTruck[[#This Row],[Truck_Fuel_Cost]:[Overhead_Allocation]])+SUM(K137:N138)</f>
        <v>5279.24</v>
      </c>
      <c r="W138" s="2">
        <f>tbl_ProfitPerTruck[[#This Row],[Final_Invoice_Amount]]-SUM(tbl_ProfitPerTruck[[#This Row],[Direct_Labor_COGS]:[Permit_Fees_COGS]])</f>
        <v>910.12000000000012</v>
      </c>
      <c r="X138" s="2">
        <f>tbl_ProfitPerTruck[[#This Row],[Final_Invoice_Amount]]-tbl_ProfitPerTruck[[#This Row],[TTL_COSTS]]</f>
        <v>-4130.0999999999995</v>
      </c>
    </row>
    <row r="139" spans="1:24" x14ac:dyDescent="0.35">
      <c r="A139" s="13">
        <v>45709</v>
      </c>
      <c r="B139" s="13" t="s">
        <v>148</v>
      </c>
      <c r="C139" s="1" t="s">
        <v>186</v>
      </c>
      <c r="D139" s="1" t="s">
        <v>57</v>
      </c>
      <c r="E139" s="1" t="s">
        <v>24</v>
      </c>
      <c r="F139" s="1" t="s">
        <v>25</v>
      </c>
      <c r="G139" s="1" t="s">
        <v>26</v>
      </c>
      <c r="H139" s="2">
        <v>10024.61</v>
      </c>
      <c r="I139" s="3">
        <v>8.67</v>
      </c>
      <c r="J139" s="2">
        <v>44.21</v>
      </c>
      <c r="K139" s="2">
        <v>383.44</v>
      </c>
      <c r="L139" s="2">
        <v>3926.02</v>
      </c>
      <c r="M139" s="2">
        <v>0</v>
      </c>
      <c r="N139" s="2">
        <v>144.59</v>
      </c>
      <c r="O139" s="3">
        <v>14.6</v>
      </c>
      <c r="P139" s="3">
        <v>0.8</v>
      </c>
      <c r="Q139" s="2">
        <v>3.83</v>
      </c>
      <c r="R139" s="2">
        <v>1.23</v>
      </c>
      <c r="S139" s="2">
        <v>5.66</v>
      </c>
      <c r="T139" s="2">
        <v>9.25</v>
      </c>
      <c r="U139" s="2">
        <v>737.99</v>
      </c>
      <c r="V139" s="2">
        <f>SUM(tbl_ProfitPerTruck[[#This Row],[Truck_Fuel_Cost]:[Overhead_Allocation]])+SUM(K138:N139)</f>
        <v>5451.03</v>
      </c>
      <c r="W139" s="2">
        <f>tbl_ProfitPerTruck[[#This Row],[Final_Invoice_Amount]]-SUM(tbl_ProfitPerTruck[[#This Row],[Direct_Labor_COGS]:[Permit_Fees_COGS]])</f>
        <v>5570.56</v>
      </c>
      <c r="X139" s="2">
        <f>tbl_ProfitPerTruck[[#This Row],[Final_Invoice_Amount]]-tbl_ProfitPerTruck[[#This Row],[TTL_COSTS]]</f>
        <v>4573.5800000000008</v>
      </c>
    </row>
    <row r="140" spans="1:24" x14ac:dyDescent="0.35">
      <c r="A140" s="13">
        <v>45705</v>
      </c>
      <c r="B140" s="13" t="s">
        <v>148</v>
      </c>
      <c r="C140" s="1" t="s">
        <v>187</v>
      </c>
      <c r="D140" s="1" t="s">
        <v>72</v>
      </c>
      <c r="E140" s="1" t="s">
        <v>29</v>
      </c>
      <c r="F140" s="1" t="s">
        <v>34</v>
      </c>
      <c r="G140" s="1" t="s">
        <v>31</v>
      </c>
      <c r="H140" s="2">
        <v>858</v>
      </c>
      <c r="I140" s="3">
        <v>1.6</v>
      </c>
      <c r="J140" s="2">
        <v>46.84</v>
      </c>
      <c r="K140" s="2">
        <v>74.819999999999993</v>
      </c>
      <c r="L140" s="2">
        <v>164.91</v>
      </c>
      <c r="M140" s="2">
        <v>0</v>
      </c>
      <c r="N140" s="2">
        <v>0</v>
      </c>
      <c r="O140" s="3">
        <v>11.9</v>
      </c>
      <c r="P140" s="3">
        <v>0.65</v>
      </c>
      <c r="Q140" s="2">
        <v>2.19</v>
      </c>
      <c r="R140" s="2">
        <v>0.67</v>
      </c>
      <c r="S140" s="2">
        <v>6.65</v>
      </c>
      <c r="T140" s="2">
        <v>7.36</v>
      </c>
      <c r="U140" s="2">
        <v>55.15</v>
      </c>
      <c r="V140" s="2">
        <f>SUM(tbl_ProfitPerTruck[[#This Row],[Truck_Fuel_Cost]:[Overhead_Allocation]])+SUM(K139:N140)</f>
        <v>4765.8</v>
      </c>
      <c r="W140" s="2">
        <f>tbl_ProfitPerTruck[[#This Row],[Final_Invoice_Amount]]-SUM(tbl_ProfitPerTruck[[#This Row],[Direct_Labor_COGS]:[Permit_Fees_COGS]])</f>
        <v>618.27</v>
      </c>
      <c r="X140" s="2">
        <f>tbl_ProfitPerTruck[[#This Row],[Final_Invoice_Amount]]-tbl_ProfitPerTruck[[#This Row],[TTL_COSTS]]</f>
        <v>-3907.8</v>
      </c>
    </row>
    <row r="141" spans="1:24" x14ac:dyDescent="0.35">
      <c r="A141" s="13">
        <v>45712</v>
      </c>
      <c r="B141" s="13" t="s">
        <v>148</v>
      </c>
      <c r="C141" s="1" t="s">
        <v>188</v>
      </c>
      <c r="D141" s="1" t="s">
        <v>23</v>
      </c>
      <c r="E141" s="1" t="s">
        <v>24</v>
      </c>
      <c r="F141" s="1" t="s">
        <v>25</v>
      </c>
      <c r="G141" s="1" t="s">
        <v>37</v>
      </c>
      <c r="H141" s="2">
        <v>9518.0400000000009</v>
      </c>
      <c r="I141" s="3">
        <v>9.14</v>
      </c>
      <c r="J141" s="2">
        <v>41.92</v>
      </c>
      <c r="K141" s="2">
        <v>383.33</v>
      </c>
      <c r="L141" s="2">
        <v>3797.61</v>
      </c>
      <c r="M141" s="2">
        <v>0</v>
      </c>
      <c r="N141" s="2">
        <v>0</v>
      </c>
      <c r="O141" s="3">
        <v>2</v>
      </c>
      <c r="P141" s="3">
        <v>0.28000000000000003</v>
      </c>
      <c r="Q141" s="2">
        <v>0.55000000000000004</v>
      </c>
      <c r="R141" s="2">
        <v>0.21</v>
      </c>
      <c r="S141" s="2">
        <v>5.56</v>
      </c>
      <c r="T141" s="2">
        <v>9.06</v>
      </c>
      <c r="U141" s="2">
        <v>884.96</v>
      </c>
      <c r="V141" s="2">
        <f>SUM(tbl_ProfitPerTruck[[#This Row],[Truck_Fuel_Cost]:[Overhead_Allocation]])+SUM(K140:N141)</f>
        <v>5321.01</v>
      </c>
      <c r="W141" s="2">
        <f>tbl_ProfitPerTruck[[#This Row],[Final_Invoice_Amount]]-SUM(tbl_ProfitPerTruck[[#This Row],[Direct_Labor_COGS]:[Permit_Fees_COGS]])</f>
        <v>5337.1</v>
      </c>
      <c r="X141" s="2">
        <f>tbl_ProfitPerTruck[[#This Row],[Final_Invoice_Amount]]-tbl_ProfitPerTruck[[#This Row],[TTL_COSTS]]</f>
        <v>4197.0300000000007</v>
      </c>
    </row>
    <row r="142" spans="1:24" x14ac:dyDescent="0.35">
      <c r="A142" s="13">
        <v>45710</v>
      </c>
      <c r="B142" s="13" t="s">
        <v>148</v>
      </c>
      <c r="C142" s="1" t="s">
        <v>189</v>
      </c>
      <c r="D142" s="1" t="s">
        <v>57</v>
      </c>
      <c r="E142" s="1" t="s">
        <v>24</v>
      </c>
      <c r="F142" s="1" t="s">
        <v>25</v>
      </c>
      <c r="G142" s="1" t="s">
        <v>37</v>
      </c>
      <c r="H142" s="2">
        <v>8092.92</v>
      </c>
      <c r="I142" s="3">
        <v>12.7</v>
      </c>
      <c r="J142" s="2">
        <v>47.43</v>
      </c>
      <c r="K142" s="2">
        <v>602.29</v>
      </c>
      <c r="L142" s="2">
        <v>2636.94</v>
      </c>
      <c r="M142" s="2">
        <v>0</v>
      </c>
      <c r="N142" s="2">
        <v>131.56</v>
      </c>
      <c r="O142" s="3">
        <v>29.8</v>
      </c>
      <c r="P142" s="3">
        <v>1.29</v>
      </c>
      <c r="Q142" s="2">
        <v>7.2</v>
      </c>
      <c r="R142" s="2">
        <v>3.11</v>
      </c>
      <c r="S142" s="2">
        <v>6.43</v>
      </c>
      <c r="T142" s="2">
        <v>9.65</v>
      </c>
      <c r="U142" s="2">
        <v>505.95</v>
      </c>
      <c r="V142" s="2">
        <f>SUM(tbl_ProfitPerTruck[[#This Row],[Truck_Fuel_Cost]:[Overhead_Allocation]])+SUM(K141:N142)</f>
        <v>8084.0700000000006</v>
      </c>
      <c r="W142" s="2">
        <f>tbl_ProfitPerTruck[[#This Row],[Final_Invoice_Amount]]-SUM(tbl_ProfitPerTruck[[#This Row],[Direct_Labor_COGS]:[Permit_Fees_COGS]])</f>
        <v>4722.13</v>
      </c>
      <c r="X142" s="2">
        <f>tbl_ProfitPerTruck[[#This Row],[Final_Invoice_Amount]]-tbl_ProfitPerTruck[[#This Row],[TTL_COSTS]]</f>
        <v>8.8499999999994543</v>
      </c>
    </row>
    <row r="143" spans="1:24" x14ac:dyDescent="0.35">
      <c r="A143" s="13">
        <v>45706</v>
      </c>
      <c r="B143" s="13" t="s">
        <v>148</v>
      </c>
      <c r="C143" s="1" t="s">
        <v>190</v>
      </c>
      <c r="D143" s="1" t="s">
        <v>23</v>
      </c>
      <c r="E143" s="1" t="s">
        <v>24</v>
      </c>
      <c r="F143" s="1" t="s">
        <v>34</v>
      </c>
      <c r="G143" s="1" t="s">
        <v>35</v>
      </c>
      <c r="H143" s="2">
        <v>654.74</v>
      </c>
      <c r="I143" s="3">
        <v>1.9</v>
      </c>
      <c r="J143" s="2">
        <v>40.96</v>
      </c>
      <c r="K143" s="2">
        <v>77.97</v>
      </c>
      <c r="L143" s="2">
        <v>122.75</v>
      </c>
      <c r="M143" s="2">
        <v>0</v>
      </c>
      <c r="N143" s="2">
        <v>0</v>
      </c>
      <c r="O143" s="3">
        <v>17.399999999999999</v>
      </c>
      <c r="P143" s="3">
        <v>0.97</v>
      </c>
      <c r="Q143" s="2">
        <v>4.04</v>
      </c>
      <c r="R143" s="2">
        <v>1.62</v>
      </c>
      <c r="S143" s="2">
        <v>4.97</v>
      </c>
      <c r="T143" s="2">
        <v>7.22</v>
      </c>
      <c r="U143" s="2">
        <v>43.64</v>
      </c>
      <c r="V143" s="2">
        <f>SUM(tbl_ProfitPerTruck[[#This Row],[Truck_Fuel_Cost]:[Overhead_Allocation]])+SUM(K142:N143)</f>
        <v>3632.9999999999995</v>
      </c>
      <c r="W143" s="2">
        <f>tbl_ProfitPerTruck[[#This Row],[Final_Invoice_Amount]]-SUM(tbl_ProfitPerTruck[[#This Row],[Direct_Labor_COGS]:[Permit_Fees_COGS]])</f>
        <v>454.02</v>
      </c>
      <c r="X143" s="2">
        <f>tbl_ProfitPerTruck[[#This Row],[Final_Invoice_Amount]]-tbl_ProfitPerTruck[[#This Row],[TTL_COSTS]]</f>
        <v>-2978.2599999999993</v>
      </c>
    </row>
    <row r="144" spans="1:24" x14ac:dyDescent="0.35">
      <c r="A144" s="13">
        <v>45706</v>
      </c>
      <c r="B144" s="13" t="s">
        <v>148</v>
      </c>
      <c r="C144" s="1" t="s">
        <v>191</v>
      </c>
      <c r="D144" s="1" t="s">
        <v>42</v>
      </c>
      <c r="E144" s="1" t="s">
        <v>24</v>
      </c>
      <c r="F144" s="1" t="s">
        <v>34</v>
      </c>
      <c r="G144" s="1" t="s">
        <v>35</v>
      </c>
      <c r="H144" s="2">
        <v>701.31</v>
      </c>
      <c r="I144" s="3">
        <v>1.17</v>
      </c>
      <c r="J144" s="2">
        <v>38.049999999999997</v>
      </c>
      <c r="K144" s="2">
        <v>44.71</v>
      </c>
      <c r="L144" s="2">
        <v>147.51</v>
      </c>
      <c r="M144" s="2">
        <v>0</v>
      </c>
      <c r="N144" s="2">
        <v>0</v>
      </c>
      <c r="O144" s="3">
        <v>2</v>
      </c>
      <c r="P144" s="3">
        <v>0.27</v>
      </c>
      <c r="Q144" s="2">
        <v>0.41</v>
      </c>
      <c r="R144" s="2">
        <v>0.12</v>
      </c>
      <c r="S144" s="2">
        <v>5.09</v>
      </c>
      <c r="T144" s="2">
        <v>11.43</v>
      </c>
      <c r="U144" s="2">
        <v>69.25</v>
      </c>
      <c r="V144" s="2">
        <f>SUM(tbl_ProfitPerTruck[[#This Row],[Truck_Fuel_Cost]:[Overhead_Allocation]])+SUM(K143:N144)</f>
        <v>479.24</v>
      </c>
      <c r="W144" s="2">
        <f>tbl_ProfitPerTruck[[#This Row],[Final_Invoice_Amount]]-SUM(tbl_ProfitPerTruck[[#This Row],[Direct_Labor_COGS]:[Permit_Fees_COGS]])</f>
        <v>509.08999999999992</v>
      </c>
      <c r="X144" s="2">
        <f>tbl_ProfitPerTruck[[#This Row],[Final_Invoice_Amount]]-tbl_ProfitPerTruck[[#This Row],[TTL_COSTS]]</f>
        <v>222.06999999999994</v>
      </c>
    </row>
    <row r="145" spans="1:24" x14ac:dyDescent="0.35">
      <c r="A145" s="13">
        <v>45691</v>
      </c>
      <c r="B145" s="13" t="s">
        <v>148</v>
      </c>
      <c r="C145" s="1" t="s">
        <v>192</v>
      </c>
      <c r="D145" s="1" t="s">
        <v>45</v>
      </c>
      <c r="E145" s="1" t="s">
        <v>29</v>
      </c>
      <c r="F145" s="1" t="s">
        <v>30</v>
      </c>
      <c r="G145" s="1" t="s">
        <v>26</v>
      </c>
      <c r="H145" s="2">
        <v>237.25</v>
      </c>
      <c r="I145" s="3">
        <v>1.65</v>
      </c>
      <c r="J145" s="2">
        <v>43.6</v>
      </c>
      <c r="K145" s="2">
        <v>72.12</v>
      </c>
      <c r="L145" s="2">
        <v>16.149999999999999</v>
      </c>
      <c r="M145" s="2">
        <v>0</v>
      </c>
      <c r="N145" s="2">
        <v>0</v>
      </c>
      <c r="O145" s="3">
        <v>22.9</v>
      </c>
      <c r="P145" s="3">
        <v>1.1299999999999999</v>
      </c>
      <c r="Q145" s="2">
        <v>4.6399999999999997</v>
      </c>
      <c r="R145" s="2">
        <v>2.72</v>
      </c>
      <c r="S145" s="2">
        <v>6.74</v>
      </c>
      <c r="T145" s="2">
        <v>9.7899999999999991</v>
      </c>
      <c r="U145" s="2">
        <v>25</v>
      </c>
      <c r="V145" s="2">
        <f>SUM(tbl_ProfitPerTruck[[#This Row],[Truck_Fuel_Cost]:[Overhead_Allocation]])+SUM(K144:N145)</f>
        <v>329.38</v>
      </c>
      <c r="W145" s="2">
        <f>tbl_ProfitPerTruck[[#This Row],[Final_Invoice_Amount]]-SUM(tbl_ProfitPerTruck[[#This Row],[Direct_Labor_COGS]:[Permit_Fees_COGS]])</f>
        <v>148.97999999999999</v>
      </c>
      <c r="X145" s="2">
        <f>tbl_ProfitPerTruck[[#This Row],[Final_Invoice_Amount]]-tbl_ProfitPerTruck[[#This Row],[TTL_COSTS]]</f>
        <v>-92.13</v>
      </c>
    </row>
    <row r="146" spans="1:24" x14ac:dyDescent="0.35">
      <c r="A146" s="13">
        <v>45699</v>
      </c>
      <c r="B146" s="13" t="s">
        <v>148</v>
      </c>
      <c r="C146" s="1" t="s">
        <v>193</v>
      </c>
      <c r="D146" s="1" t="s">
        <v>42</v>
      </c>
      <c r="E146" s="1" t="s">
        <v>24</v>
      </c>
      <c r="F146" s="1" t="s">
        <v>25</v>
      </c>
      <c r="G146" s="1" t="s">
        <v>26</v>
      </c>
      <c r="H146" s="2">
        <v>11524.64</v>
      </c>
      <c r="I146" s="3">
        <v>8.5</v>
      </c>
      <c r="J146" s="2">
        <v>46.18</v>
      </c>
      <c r="K146" s="2">
        <v>392.58</v>
      </c>
      <c r="L146" s="2">
        <v>4233.62</v>
      </c>
      <c r="M146" s="2">
        <v>0</v>
      </c>
      <c r="N146" s="2">
        <v>0</v>
      </c>
      <c r="O146" s="3">
        <v>2.5</v>
      </c>
      <c r="P146" s="3">
        <v>0.15</v>
      </c>
      <c r="Q146" s="2">
        <v>0.63</v>
      </c>
      <c r="R146" s="2">
        <v>0.14000000000000001</v>
      </c>
      <c r="S146" s="2">
        <v>7.4</v>
      </c>
      <c r="T146" s="2">
        <v>9.44</v>
      </c>
      <c r="U146" s="2">
        <v>795.67</v>
      </c>
      <c r="V146" s="2">
        <f>SUM(tbl_ProfitPerTruck[[#This Row],[Truck_Fuel_Cost]:[Overhead_Allocation]])+SUM(K145:N146)</f>
        <v>5527.75</v>
      </c>
      <c r="W146" s="2">
        <f>tbl_ProfitPerTruck[[#This Row],[Final_Invoice_Amount]]-SUM(tbl_ProfitPerTruck[[#This Row],[Direct_Labor_COGS]:[Permit_Fees_COGS]])</f>
        <v>6898.44</v>
      </c>
      <c r="X146" s="2">
        <f>tbl_ProfitPerTruck[[#This Row],[Final_Invoice_Amount]]-tbl_ProfitPerTruck[[#This Row],[TTL_COSTS]]</f>
        <v>5996.8899999999994</v>
      </c>
    </row>
    <row r="147" spans="1:24" x14ac:dyDescent="0.35">
      <c r="A147" s="13">
        <v>45700</v>
      </c>
      <c r="B147" s="13" t="s">
        <v>148</v>
      </c>
      <c r="C147" s="1" t="s">
        <v>194</v>
      </c>
      <c r="D147" s="1" t="s">
        <v>51</v>
      </c>
      <c r="E147" s="1" t="s">
        <v>29</v>
      </c>
      <c r="F147" s="1" t="s">
        <v>30</v>
      </c>
      <c r="G147" s="1" t="s">
        <v>35</v>
      </c>
      <c r="H147" s="2">
        <v>328.53</v>
      </c>
      <c r="I147" s="3">
        <v>1.88</v>
      </c>
      <c r="J147" s="2">
        <v>45.96</v>
      </c>
      <c r="K147" s="2">
        <v>86.45</v>
      </c>
      <c r="L147" s="2">
        <v>16.7</v>
      </c>
      <c r="M147" s="2">
        <v>0</v>
      </c>
      <c r="N147" s="2">
        <v>0</v>
      </c>
      <c r="O147" s="3">
        <v>41.4</v>
      </c>
      <c r="P147" s="3">
        <v>1.95</v>
      </c>
      <c r="Q147" s="2">
        <v>10.31</v>
      </c>
      <c r="R147" s="2">
        <v>4.5999999999999996</v>
      </c>
      <c r="S147" s="2">
        <v>6.41</v>
      </c>
      <c r="T147" s="2">
        <v>10.81</v>
      </c>
      <c r="U147" s="2">
        <v>25</v>
      </c>
      <c r="V147" s="2">
        <f>SUM(tbl_ProfitPerTruck[[#This Row],[Truck_Fuel_Cost]:[Overhead_Allocation]])+SUM(K146:N147)</f>
        <v>4786.4799999999996</v>
      </c>
      <c r="W147" s="2">
        <f>tbl_ProfitPerTruck[[#This Row],[Final_Invoice_Amount]]-SUM(tbl_ProfitPerTruck[[#This Row],[Direct_Labor_COGS]:[Permit_Fees_COGS]])</f>
        <v>225.37999999999997</v>
      </c>
      <c r="X147" s="2">
        <f>tbl_ProfitPerTruck[[#This Row],[Final_Invoice_Amount]]-tbl_ProfitPerTruck[[#This Row],[TTL_COSTS]]</f>
        <v>-4457.95</v>
      </c>
    </row>
    <row r="148" spans="1:24" x14ac:dyDescent="0.35">
      <c r="A148" s="13">
        <v>45698</v>
      </c>
      <c r="B148" s="13" t="s">
        <v>148</v>
      </c>
      <c r="C148" s="1" t="s">
        <v>195</v>
      </c>
      <c r="D148" s="1" t="s">
        <v>49</v>
      </c>
      <c r="E148" s="1" t="s">
        <v>29</v>
      </c>
      <c r="F148" s="1" t="s">
        <v>34</v>
      </c>
      <c r="G148" s="1" t="s">
        <v>35</v>
      </c>
      <c r="H148" s="2">
        <v>1181.7</v>
      </c>
      <c r="I148" s="3">
        <v>2.4</v>
      </c>
      <c r="J148" s="2">
        <v>47.16</v>
      </c>
      <c r="K148" s="2">
        <v>113.06</v>
      </c>
      <c r="L148" s="2">
        <v>177.28</v>
      </c>
      <c r="M148" s="2">
        <v>0</v>
      </c>
      <c r="N148" s="2">
        <v>0</v>
      </c>
      <c r="O148" s="3">
        <v>21.1</v>
      </c>
      <c r="P148" s="3">
        <v>0.92</v>
      </c>
      <c r="Q148" s="2">
        <v>5.65</v>
      </c>
      <c r="R148" s="2">
        <v>2.02</v>
      </c>
      <c r="S148" s="2">
        <v>5.43</v>
      </c>
      <c r="T148" s="2">
        <v>10.71</v>
      </c>
      <c r="U148" s="2">
        <v>128.69999999999999</v>
      </c>
      <c r="V148" s="2">
        <f>SUM(tbl_ProfitPerTruck[[#This Row],[Truck_Fuel_Cost]:[Overhead_Allocation]])+SUM(K147:N148)</f>
        <v>546</v>
      </c>
      <c r="W148" s="2">
        <f>tbl_ProfitPerTruck[[#This Row],[Final_Invoice_Amount]]-SUM(tbl_ProfitPerTruck[[#This Row],[Direct_Labor_COGS]:[Permit_Fees_COGS]])</f>
        <v>891.36</v>
      </c>
      <c r="X148" s="2">
        <f>tbl_ProfitPerTruck[[#This Row],[Final_Invoice_Amount]]-tbl_ProfitPerTruck[[#This Row],[TTL_COSTS]]</f>
        <v>635.70000000000005</v>
      </c>
    </row>
    <row r="149" spans="1:24" x14ac:dyDescent="0.35">
      <c r="A149" s="13">
        <v>45715</v>
      </c>
      <c r="B149" s="13" t="s">
        <v>148</v>
      </c>
      <c r="C149" s="1" t="s">
        <v>196</v>
      </c>
      <c r="D149" s="1" t="s">
        <v>51</v>
      </c>
      <c r="E149" s="1" t="s">
        <v>29</v>
      </c>
      <c r="F149" s="1" t="s">
        <v>30</v>
      </c>
      <c r="G149" s="1" t="s">
        <v>43</v>
      </c>
      <c r="H149" s="2">
        <v>279.12</v>
      </c>
      <c r="I149" s="3">
        <v>0.76</v>
      </c>
      <c r="J149" s="2">
        <v>46.11</v>
      </c>
      <c r="K149" s="2">
        <v>34.86</v>
      </c>
      <c r="L149" s="2">
        <v>8.48</v>
      </c>
      <c r="M149" s="2">
        <v>0</v>
      </c>
      <c r="N149" s="2">
        <v>0</v>
      </c>
      <c r="O149" s="3">
        <v>31.1</v>
      </c>
      <c r="P149" s="3">
        <v>1.54</v>
      </c>
      <c r="Q149" s="2">
        <v>5.71</v>
      </c>
      <c r="R149" s="2">
        <v>3.18</v>
      </c>
      <c r="S149" s="2">
        <v>5.1100000000000003</v>
      </c>
      <c r="T149" s="2">
        <v>11.79</v>
      </c>
      <c r="U149" s="2">
        <v>25</v>
      </c>
      <c r="V149" s="2">
        <f>SUM(tbl_ProfitPerTruck[[#This Row],[Truck_Fuel_Cost]:[Overhead_Allocation]])+SUM(K148:N149)</f>
        <v>384.47000000000008</v>
      </c>
      <c r="W149" s="2">
        <f>tbl_ProfitPerTruck[[#This Row],[Final_Invoice_Amount]]-SUM(tbl_ProfitPerTruck[[#This Row],[Direct_Labor_COGS]:[Permit_Fees_COGS]])</f>
        <v>235.78</v>
      </c>
      <c r="X149" s="2">
        <f>tbl_ProfitPerTruck[[#This Row],[Final_Invoice_Amount]]-tbl_ProfitPerTruck[[#This Row],[TTL_COSTS]]</f>
        <v>-105.35000000000008</v>
      </c>
    </row>
    <row r="150" spans="1:24" x14ac:dyDescent="0.35">
      <c r="A150" s="13">
        <v>45699</v>
      </c>
      <c r="B150" s="13" t="s">
        <v>148</v>
      </c>
      <c r="C150" s="1" t="s">
        <v>197</v>
      </c>
      <c r="D150" s="1" t="s">
        <v>28</v>
      </c>
      <c r="E150" s="1" t="s">
        <v>29</v>
      </c>
      <c r="F150" s="1" t="s">
        <v>30</v>
      </c>
      <c r="G150" s="1" t="s">
        <v>35</v>
      </c>
      <c r="H150" s="2">
        <v>348.05</v>
      </c>
      <c r="I150" s="3">
        <v>1.39</v>
      </c>
      <c r="J150" s="2">
        <v>45.93</v>
      </c>
      <c r="K150" s="2">
        <v>63.84</v>
      </c>
      <c r="L150" s="2">
        <v>13.48</v>
      </c>
      <c r="M150" s="2">
        <v>0</v>
      </c>
      <c r="N150" s="2">
        <v>0</v>
      </c>
      <c r="O150" s="3">
        <v>2</v>
      </c>
      <c r="P150" s="3">
        <v>0.15</v>
      </c>
      <c r="Q150" s="2">
        <v>0.49</v>
      </c>
      <c r="R150" s="2">
        <v>0.21</v>
      </c>
      <c r="S150" s="2">
        <v>5.15</v>
      </c>
      <c r="T150" s="2">
        <v>7.69</v>
      </c>
      <c r="U150" s="2">
        <v>34.729999999999997</v>
      </c>
      <c r="V150" s="2">
        <f>SUM(tbl_ProfitPerTruck[[#This Row],[Truck_Fuel_Cost]:[Overhead_Allocation]])+SUM(K149:N150)</f>
        <v>168.93</v>
      </c>
      <c r="W150" s="2">
        <f>tbl_ProfitPerTruck[[#This Row],[Final_Invoice_Amount]]-SUM(tbl_ProfitPerTruck[[#This Row],[Direct_Labor_COGS]:[Permit_Fees_COGS]])</f>
        <v>270.73</v>
      </c>
      <c r="X150" s="2">
        <f>tbl_ProfitPerTruck[[#This Row],[Final_Invoice_Amount]]-tbl_ProfitPerTruck[[#This Row],[TTL_COSTS]]</f>
        <v>179.12</v>
      </c>
    </row>
    <row r="151" spans="1:24" x14ac:dyDescent="0.35">
      <c r="A151" s="13">
        <v>45710</v>
      </c>
      <c r="B151" s="13" t="s">
        <v>148</v>
      </c>
      <c r="C151" s="1" t="s">
        <v>198</v>
      </c>
      <c r="D151" s="1" t="s">
        <v>23</v>
      </c>
      <c r="E151" s="1" t="s">
        <v>24</v>
      </c>
      <c r="F151" s="1" t="s">
        <v>25</v>
      </c>
      <c r="G151" s="1" t="s">
        <v>37</v>
      </c>
      <c r="H151" s="2">
        <v>6753.82</v>
      </c>
      <c r="I151" s="3">
        <v>13.66</v>
      </c>
      <c r="J151" s="2">
        <v>42.79</v>
      </c>
      <c r="K151" s="2">
        <v>584.39</v>
      </c>
      <c r="L151" s="2">
        <v>2411.65</v>
      </c>
      <c r="M151" s="2">
        <v>0</v>
      </c>
      <c r="N151" s="2">
        <v>92.83</v>
      </c>
      <c r="O151" s="3">
        <v>41</v>
      </c>
      <c r="P151" s="3">
        <v>1.94</v>
      </c>
      <c r="Q151" s="2">
        <v>9.69</v>
      </c>
      <c r="R151" s="2">
        <v>3.66</v>
      </c>
      <c r="S151" s="2">
        <v>6.31</v>
      </c>
      <c r="T151" s="2">
        <v>10.38</v>
      </c>
      <c r="U151" s="2">
        <v>731.43</v>
      </c>
      <c r="V151" s="2">
        <f>SUM(tbl_ProfitPerTruck[[#This Row],[Truck_Fuel_Cost]:[Overhead_Allocation]])+SUM(K150:N151)</f>
        <v>3927.66</v>
      </c>
      <c r="W151" s="2">
        <f>tbl_ProfitPerTruck[[#This Row],[Final_Invoice_Amount]]-SUM(tbl_ProfitPerTruck[[#This Row],[Direct_Labor_COGS]:[Permit_Fees_COGS]])</f>
        <v>3664.95</v>
      </c>
      <c r="X151" s="2">
        <f>tbl_ProfitPerTruck[[#This Row],[Final_Invoice_Amount]]-tbl_ProfitPerTruck[[#This Row],[TTL_COSTS]]</f>
        <v>2826.16</v>
      </c>
    </row>
    <row r="152" spans="1:24" x14ac:dyDescent="0.35">
      <c r="A152" s="13">
        <v>45716</v>
      </c>
      <c r="B152" s="13" t="s">
        <v>148</v>
      </c>
      <c r="C152" s="1" t="s">
        <v>199</v>
      </c>
      <c r="D152" s="1" t="s">
        <v>39</v>
      </c>
      <c r="E152" s="1" t="s">
        <v>40</v>
      </c>
      <c r="F152" s="1" t="s">
        <v>34</v>
      </c>
      <c r="G152" s="1" t="s">
        <v>52</v>
      </c>
      <c r="H152" s="2">
        <v>848.24</v>
      </c>
      <c r="I152" s="3">
        <v>3.25</v>
      </c>
      <c r="J152" s="2">
        <v>49.46</v>
      </c>
      <c r="K152" s="2">
        <v>160.75</v>
      </c>
      <c r="L152" s="2">
        <v>192.87</v>
      </c>
      <c r="M152" s="2">
        <v>0</v>
      </c>
      <c r="N152" s="2">
        <v>0</v>
      </c>
      <c r="O152" s="3">
        <v>12.2</v>
      </c>
      <c r="P152" s="3">
        <v>0.69</v>
      </c>
      <c r="Q152" s="2">
        <v>2.82</v>
      </c>
      <c r="R152" s="2">
        <v>0.98</v>
      </c>
      <c r="S152" s="2">
        <v>4.9400000000000004</v>
      </c>
      <c r="T152" s="2">
        <v>8.64</v>
      </c>
      <c r="U152" s="2">
        <v>72.98</v>
      </c>
      <c r="V152" s="2">
        <f>SUM(tbl_ProfitPerTruck[[#This Row],[Truck_Fuel_Cost]:[Overhead_Allocation]])+SUM(K151:N152)</f>
        <v>3532.85</v>
      </c>
      <c r="W152" s="2">
        <f>tbl_ProfitPerTruck[[#This Row],[Final_Invoice_Amount]]-SUM(tbl_ProfitPerTruck[[#This Row],[Direct_Labor_COGS]:[Permit_Fees_COGS]])</f>
        <v>494.62</v>
      </c>
      <c r="X152" s="2">
        <f>tbl_ProfitPerTruck[[#This Row],[Final_Invoice_Amount]]-tbl_ProfitPerTruck[[#This Row],[TTL_COSTS]]</f>
        <v>-2684.6099999999997</v>
      </c>
    </row>
    <row r="153" spans="1:24" x14ac:dyDescent="0.35">
      <c r="A153" s="13">
        <v>45706</v>
      </c>
      <c r="B153" s="13" t="s">
        <v>148</v>
      </c>
      <c r="C153" s="1" t="s">
        <v>200</v>
      </c>
      <c r="D153" s="1" t="s">
        <v>23</v>
      </c>
      <c r="E153" s="1" t="s">
        <v>24</v>
      </c>
      <c r="F153" s="1" t="s">
        <v>25</v>
      </c>
      <c r="G153" s="1" t="s">
        <v>37</v>
      </c>
      <c r="H153" s="2">
        <v>8451.25</v>
      </c>
      <c r="I153" s="3">
        <v>10.07</v>
      </c>
      <c r="J153" s="2">
        <v>47.47</v>
      </c>
      <c r="K153" s="2">
        <v>478.12</v>
      </c>
      <c r="L153" s="2">
        <v>3110.35</v>
      </c>
      <c r="M153" s="2">
        <v>0</v>
      </c>
      <c r="N153" s="2">
        <v>157.35</v>
      </c>
      <c r="O153" s="3">
        <v>24.3</v>
      </c>
      <c r="P153" s="3">
        <v>1.06</v>
      </c>
      <c r="Q153" s="2">
        <v>5.92</v>
      </c>
      <c r="R153" s="2">
        <v>2.06</v>
      </c>
      <c r="S153" s="2">
        <v>5.03</v>
      </c>
      <c r="T153" s="2">
        <v>10.43</v>
      </c>
      <c r="U153" s="2">
        <v>1009.65</v>
      </c>
      <c r="V153" s="2">
        <f>SUM(tbl_ProfitPerTruck[[#This Row],[Truck_Fuel_Cost]:[Overhead_Allocation]])+SUM(K152:N153)</f>
        <v>5132.5300000000007</v>
      </c>
      <c r="W153" s="2">
        <f>tbl_ProfitPerTruck[[#This Row],[Final_Invoice_Amount]]-SUM(tbl_ProfitPerTruck[[#This Row],[Direct_Labor_COGS]:[Permit_Fees_COGS]])</f>
        <v>4705.43</v>
      </c>
      <c r="X153" s="2">
        <f>tbl_ProfitPerTruck[[#This Row],[Final_Invoice_Amount]]-tbl_ProfitPerTruck[[#This Row],[TTL_COSTS]]</f>
        <v>3318.7199999999993</v>
      </c>
    </row>
    <row r="154" spans="1:24" x14ac:dyDescent="0.35">
      <c r="A154" s="13">
        <v>45716</v>
      </c>
      <c r="B154" s="13" t="s">
        <v>148</v>
      </c>
      <c r="C154" s="1" t="s">
        <v>201</v>
      </c>
      <c r="D154" s="1" t="s">
        <v>51</v>
      </c>
      <c r="E154" s="1" t="s">
        <v>29</v>
      </c>
      <c r="F154" s="1" t="s">
        <v>34</v>
      </c>
      <c r="G154" s="1" t="s">
        <v>26</v>
      </c>
      <c r="H154" s="2">
        <v>1149.6600000000001</v>
      </c>
      <c r="I154" s="3">
        <v>0.7</v>
      </c>
      <c r="J154" s="2">
        <v>39.99</v>
      </c>
      <c r="K154" s="2">
        <v>27.99</v>
      </c>
      <c r="L154" s="2">
        <v>189.93</v>
      </c>
      <c r="M154" s="2">
        <v>53.72</v>
      </c>
      <c r="N154" s="2">
        <v>0</v>
      </c>
      <c r="O154" s="3">
        <v>21.1</v>
      </c>
      <c r="P154" s="3">
        <v>0.87</v>
      </c>
      <c r="Q154" s="2">
        <v>3.86</v>
      </c>
      <c r="R154" s="2">
        <v>2.29</v>
      </c>
      <c r="S154" s="2">
        <v>5.32</v>
      </c>
      <c r="T154" s="2">
        <v>9.59</v>
      </c>
      <c r="U154" s="2">
        <v>89.59</v>
      </c>
      <c r="V154" s="2">
        <f>SUM(tbl_ProfitPerTruck[[#This Row],[Truck_Fuel_Cost]:[Overhead_Allocation]])+SUM(K153:N154)</f>
        <v>4128.1099999999988</v>
      </c>
      <c r="W154" s="2">
        <f>tbl_ProfitPerTruck[[#This Row],[Final_Invoice_Amount]]-SUM(tbl_ProfitPerTruck[[#This Row],[Direct_Labor_COGS]:[Permit_Fees_COGS]])</f>
        <v>878.0200000000001</v>
      </c>
      <c r="X154" s="2">
        <f>tbl_ProfitPerTruck[[#This Row],[Final_Invoice_Amount]]-tbl_ProfitPerTruck[[#This Row],[TTL_COSTS]]</f>
        <v>-2978.4499999999989</v>
      </c>
    </row>
    <row r="155" spans="1:24" x14ac:dyDescent="0.35">
      <c r="A155" s="13">
        <v>45709</v>
      </c>
      <c r="B155" s="13" t="s">
        <v>148</v>
      </c>
      <c r="C155" s="1" t="s">
        <v>202</v>
      </c>
      <c r="D155" s="1" t="s">
        <v>23</v>
      </c>
      <c r="E155" s="1" t="s">
        <v>24</v>
      </c>
      <c r="F155" s="1" t="s">
        <v>25</v>
      </c>
      <c r="G155" s="1" t="s">
        <v>31</v>
      </c>
      <c r="H155" s="2">
        <v>8449.86</v>
      </c>
      <c r="I155" s="3">
        <v>7.25</v>
      </c>
      <c r="J155" s="2">
        <v>39.4</v>
      </c>
      <c r="K155" s="2">
        <v>285.56</v>
      </c>
      <c r="L155" s="2">
        <v>2807.23</v>
      </c>
      <c r="M155" s="2">
        <v>0</v>
      </c>
      <c r="N155" s="2">
        <v>332.77</v>
      </c>
      <c r="O155" s="3">
        <v>2</v>
      </c>
      <c r="P155" s="3">
        <v>0.2</v>
      </c>
      <c r="Q155" s="2">
        <v>0.49</v>
      </c>
      <c r="R155" s="2">
        <v>0.11</v>
      </c>
      <c r="S155" s="2">
        <v>7.21</v>
      </c>
      <c r="T155" s="2">
        <v>11.55</v>
      </c>
      <c r="U155" s="2">
        <v>902.55</v>
      </c>
      <c r="V155" s="2">
        <f>SUM(tbl_ProfitPerTruck[[#This Row],[Truck_Fuel_Cost]:[Overhead_Allocation]])+SUM(K154:N155)</f>
        <v>4619.1100000000006</v>
      </c>
      <c r="W155" s="2">
        <f>tbl_ProfitPerTruck[[#This Row],[Final_Invoice_Amount]]-SUM(tbl_ProfitPerTruck[[#This Row],[Direct_Labor_COGS]:[Permit_Fees_COGS]])</f>
        <v>5024.3000000000011</v>
      </c>
      <c r="X155" s="2">
        <f>tbl_ProfitPerTruck[[#This Row],[Final_Invoice_Amount]]-tbl_ProfitPerTruck[[#This Row],[TTL_COSTS]]</f>
        <v>3830.75</v>
      </c>
    </row>
    <row r="156" spans="1:24" x14ac:dyDescent="0.35">
      <c r="A156" s="13">
        <v>45692</v>
      </c>
      <c r="B156" s="13" t="s">
        <v>148</v>
      </c>
      <c r="C156" s="1" t="s">
        <v>203</v>
      </c>
      <c r="D156" s="1" t="s">
        <v>42</v>
      </c>
      <c r="E156" s="1" t="s">
        <v>24</v>
      </c>
      <c r="F156" s="1" t="s">
        <v>34</v>
      </c>
      <c r="G156" s="1" t="s">
        <v>31</v>
      </c>
      <c r="H156" s="2">
        <v>699.45</v>
      </c>
      <c r="I156" s="3">
        <v>2.58</v>
      </c>
      <c r="J156" s="2">
        <v>41.01</v>
      </c>
      <c r="K156" s="2">
        <v>105.59</v>
      </c>
      <c r="L156" s="2">
        <v>164.54</v>
      </c>
      <c r="M156" s="2">
        <v>0</v>
      </c>
      <c r="N156" s="2">
        <v>0</v>
      </c>
      <c r="O156" s="3">
        <v>20.7</v>
      </c>
      <c r="P156" s="3">
        <v>1.04</v>
      </c>
      <c r="Q156" s="2">
        <v>5.71</v>
      </c>
      <c r="R156" s="2">
        <v>1.1399999999999999</v>
      </c>
      <c r="S156" s="2">
        <v>4.67</v>
      </c>
      <c r="T156" s="2">
        <v>8.41</v>
      </c>
      <c r="U156" s="2">
        <v>52.95</v>
      </c>
      <c r="V156" s="2">
        <f>SUM(tbl_ProfitPerTruck[[#This Row],[Truck_Fuel_Cost]:[Overhead_Allocation]])+SUM(K155:N156)</f>
        <v>3768.57</v>
      </c>
      <c r="W156" s="2">
        <f>tbl_ProfitPerTruck[[#This Row],[Final_Invoice_Amount]]-SUM(tbl_ProfitPerTruck[[#This Row],[Direct_Labor_COGS]:[Permit_Fees_COGS]])</f>
        <v>429.32000000000005</v>
      </c>
      <c r="X156" s="2">
        <f>tbl_ProfitPerTruck[[#This Row],[Final_Invoice_Amount]]-tbl_ProfitPerTruck[[#This Row],[TTL_COSTS]]</f>
        <v>-3069.12</v>
      </c>
    </row>
    <row r="157" spans="1:24" x14ac:dyDescent="0.35">
      <c r="A157" s="13">
        <v>45691</v>
      </c>
      <c r="B157" s="13" t="s">
        <v>148</v>
      </c>
      <c r="C157" s="1" t="s">
        <v>204</v>
      </c>
      <c r="D157" s="1" t="s">
        <v>42</v>
      </c>
      <c r="E157" s="1" t="s">
        <v>24</v>
      </c>
      <c r="F157" s="1" t="s">
        <v>25</v>
      </c>
      <c r="G157" s="1" t="s">
        <v>43</v>
      </c>
      <c r="H157" s="2">
        <v>11095.39</v>
      </c>
      <c r="I157" s="3">
        <v>8.77</v>
      </c>
      <c r="J157" s="2">
        <v>44.73</v>
      </c>
      <c r="K157" s="2">
        <v>392.24</v>
      </c>
      <c r="L157" s="2">
        <v>3677.75</v>
      </c>
      <c r="M157" s="2">
        <v>1006.21</v>
      </c>
      <c r="N157" s="2">
        <v>148.74</v>
      </c>
      <c r="O157" s="3">
        <v>20.2</v>
      </c>
      <c r="P157" s="3">
        <v>0.87</v>
      </c>
      <c r="Q157" s="2">
        <v>5.36</v>
      </c>
      <c r="R157" s="2">
        <v>1.08</v>
      </c>
      <c r="S157" s="2">
        <v>6.36</v>
      </c>
      <c r="T157" s="2">
        <v>9.81</v>
      </c>
      <c r="U157" s="2">
        <v>896.01</v>
      </c>
      <c r="V157" s="2">
        <f>SUM(tbl_ProfitPerTruck[[#This Row],[Truck_Fuel_Cost]:[Overhead_Allocation]])+SUM(K156:N157)</f>
        <v>6413.69</v>
      </c>
      <c r="W157" s="2">
        <f>tbl_ProfitPerTruck[[#This Row],[Final_Invoice_Amount]]-SUM(tbl_ProfitPerTruck[[#This Row],[Direct_Labor_COGS]:[Permit_Fees_COGS]])</f>
        <v>5870.45</v>
      </c>
      <c r="X157" s="2">
        <f>tbl_ProfitPerTruck[[#This Row],[Final_Invoice_Amount]]-tbl_ProfitPerTruck[[#This Row],[TTL_COSTS]]</f>
        <v>4681.7</v>
      </c>
    </row>
    <row r="158" spans="1:24" x14ac:dyDescent="0.35">
      <c r="A158" s="13">
        <v>45706</v>
      </c>
      <c r="B158" s="13" t="s">
        <v>148</v>
      </c>
      <c r="C158" s="1" t="s">
        <v>205</v>
      </c>
      <c r="D158" s="1" t="s">
        <v>23</v>
      </c>
      <c r="E158" s="1" t="s">
        <v>24</v>
      </c>
      <c r="F158" s="1" t="s">
        <v>34</v>
      </c>
      <c r="G158" s="1" t="s">
        <v>35</v>
      </c>
      <c r="H158" s="2">
        <v>409.29</v>
      </c>
      <c r="I158" s="3">
        <v>1.38</v>
      </c>
      <c r="J158" s="2">
        <v>45.99</v>
      </c>
      <c r="K158" s="2">
        <v>63.4</v>
      </c>
      <c r="L158" s="2">
        <v>82.2</v>
      </c>
      <c r="M158" s="2">
        <v>0</v>
      </c>
      <c r="N158" s="2">
        <v>0</v>
      </c>
      <c r="O158" s="3">
        <v>18.8</v>
      </c>
      <c r="P158" s="3">
        <v>1.03</v>
      </c>
      <c r="Q158" s="2">
        <v>3.48</v>
      </c>
      <c r="R158" s="2">
        <v>1.49</v>
      </c>
      <c r="S158" s="2">
        <v>5.28</v>
      </c>
      <c r="T158" s="2">
        <v>10.65</v>
      </c>
      <c r="U158" s="2">
        <v>48.66</v>
      </c>
      <c r="V158" s="2">
        <f>SUM(tbl_ProfitPerTruck[[#This Row],[Truck_Fuel_Cost]:[Overhead_Allocation]])+SUM(K157:N158)</f>
        <v>5440.0999999999995</v>
      </c>
      <c r="W158" s="2">
        <f>tbl_ProfitPerTruck[[#This Row],[Final_Invoice_Amount]]-SUM(tbl_ProfitPerTruck[[#This Row],[Direct_Labor_COGS]:[Permit_Fees_COGS]])</f>
        <v>263.69000000000005</v>
      </c>
      <c r="X158" s="2">
        <f>tbl_ProfitPerTruck[[#This Row],[Final_Invoice_Amount]]-tbl_ProfitPerTruck[[#This Row],[TTL_COSTS]]</f>
        <v>-5030.8099999999995</v>
      </c>
    </row>
    <row r="159" spans="1:24" x14ac:dyDescent="0.35">
      <c r="A159" s="13">
        <v>45706</v>
      </c>
      <c r="B159" s="13" t="s">
        <v>148</v>
      </c>
      <c r="C159" s="1" t="s">
        <v>206</v>
      </c>
      <c r="D159" s="1" t="s">
        <v>42</v>
      </c>
      <c r="E159" s="1" t="s">
        <v>24</v>
      </c>
      <c r="F159" s="1" t="s">
        <v>25</v>
      </c>
      <c r="G159" s="1" t="s">
        <v>52</v>
      </c>
      <c r="H159" s="2">
        <v>10302.799999999999</v>
      </c>
      <c r="I159" s="3">
        <v>8.74</v>
      </c>
      <c r="J159" s="2">
        <v>42.77</v>
      </c>
      <c r="K159" s="2">
        <v>373.9</v>
      </c>
      <c r="L159" s="2">
        <v>3266.44</v>
      </c>
      <c r="M159" s="2">
        <v>0</v>
      </c>
      <c r="N159" s="2">
        <v>335.43</v>
      </c>
      <c r="O159" s="3">
        <v>8.4</v>
      </c>
      <c r="P159" s="3">
        <v>0.56999999999999995</v>
      </c>
      <c r="Q159" s="2">
        <v>1.67</v>
      </c>
      <c r="R159" s="2">
        <v>0.43</v>
      </c>
      <c r="S159" s="2">
        <v>6.66</v>
      </c>
      <c r="T159" s="2">
        <v>9.09</v>
      </c>
      <c r="U159" s="2">
        <v>673.09</v>
      </c>
      <c r="V159" s="2">
        <f>SUM(tbl_ProfitPerTruck[[#This Row],[Truck_Fuel_Cost]:[Overhead_Allocation]])+SUM(K158:N159)</f>
        <v>4812.3099999999995</v>
      </c>
      <c r="W159" s="2">
        <f>tbl_ProfitPerTruck[[#This Row],[Final_Invoice_Amount]]-SUM(tbl_ProfitPerTruck[[#This Row],[Direct_Labor_COGS]:[Permit_Fees_COGS]])</f>
        <v>6327.0299999999988</v>
      </c>
      <c r="X159" s="2">
        <f>tbl_ProfitPerTruck[[#This Row],[Final_Invoice_Amount]]-tbl_ProfitPerTruck[[#This Row],[TTL_COSTS]]</f>
        <v>5490.49</v>
      </c>
    </row>
    <row r="160" spans="1:24" x14ac:dyDescent="0.35">
      <c r="A160" s="13">
        <v>45710</v>
      </c>
      <c r="B160" s="13" t="s">
        <v>148</v>
      </c>
      <c r="C160" s="1" t="s">
        <v>207</v>
      </c>
      <c r="D160" s="1" t="s">
        <v>80</v>
      </c>
      <c r="E160" s="1" t="s">
        <v>29</v>
      </c>
      <c r="F160" s="1" t="s">
        <v>34</v>
      </c>
      <c r="G160" s="1" t="s">
        <v>31</v>
      </c>
      <c r="H160" s="2">
        <v>1104.3800000000001</v>
      </c>
      <c r="I160" s="3">
        <v>4.33</v>
      </c>
      <c r="J160" s="2">
        <v>43.82</v>
      </c>
      <c r="K160" s="2">
        <v>189.76</v>
      </c>
      <c r="L160" s="2">
        <v>251.15</v>
      </c>
      <c r="M160" s="2">
        <v>0</v>
      </c>
      <c r="N160" s="2">
        <v>0</v>
      </c>
      <c r="O160" s="3">
        <v>19.399999999999999</v>
      </c>
      <c r="P160" s="3">
        <v>0.94</v>
      </c>
      <c r="Q160" s="2">
        <v>3.65</v>
      </c>
      <c r="R160" s="2">
        <v>1.59</v>
      </c>
      <c r="S160" s="2">
        <v>5.95</v>
      </c>
      <c r="T160" s="2">
        <v>7.83</v>
      </c>
      <c r="U160" s="2">
        <v>128.93</v>
      </c>
      <c r="V160" s="2">
        <f>SUM(tbl_ProfitPerTruck[[#This Row],[Truck_Fuel_Cost]:[Overhead_Allocation]])+SUM(K159:N160)</f>
        <v>4564.6299999999992</v>
      </c>
      <c r="W160" s="2">
        <f>tbl_ProfitPerTruck[[#This Row],[Final_Invoice_Amount]]-SUM(tbl_ProfitPerTruck[[#This Row],[Direct_Labor_COGS]:[Permit_Fees_COGS]])</f>
        <v>663.47000000000014</v>
      </c>
      <c r="X160" s="2">
        <f>tbl_ProfitPerTruck[[#This Row],[Final_Invoice_Amount]]-tbl_ProfitPerTruck[[#This Row],[TTL_COSTS]]</f>
        <v>-3460.2499999999991</v>
      </c>
    </row>
    <row r="161" spans="1:24" x14ac:dyDescent="0.35">
      <c r="A161" s="13">
        <v>45704</v>
      </c>
      <c r="B161" s="13" t="s">
        <v>148</v>
      </c>
      <c r="C161" s="1" t="s">
        <v>208</v>
      </c>
      <c r="D161" s="1" t="s">
        <v>57</v>
      </c>
      <c r="E161" s="1" t="s">
        <v>24</v>
      </c>
      <c r="F161" s="1" t="s">
        <v>34</v>
      </c>
      <c r="G161" s="1" t="s">
        <v>26</v>
      </c>
      <c r="H161" s="2">
        <v>799.79</v>
      </c>
      <c r="I161" s="3">
        <v>2.09</v>
      </c>
      <c r="J161" s="2">
        <v>44.51</v>
      </c>
      <c r="K161" s="2">
        <v>92.87</v>
      </c>
      <c r="L161" s="2">
        <v>187.85</v>
      </c>
      <c r="M161" s="2">
        <v>0</v>
      </c>
      <c r="N161" s="2">
        <v>0</v>
      </c>
      <c r="O161" s="3">
        <v>28.1</v>
      </c>
      <c r="P161" s="3">
        <v>1.26</v>
      </c>
      <c r="Q161" s="2">
        <v>7.26</v>
      </c>
      <c r="R161" s="2">
        <v>1.62</v>
      </c>
      <c r="S161" s="2">
        <v>5.57</v>
      </c>
      <c r="T161" s="2">
        <v>11.89</v>
      </c>
      <c r="U161" s="2">
        <v>86.09</v>
      </c>
      <c r="V161" s="2">
        <f>SUM(tbl_ProfitPerTruck[[#This Row],[Truck_Fuel_Cost]:[Overhead_Allocation]])+SUM(K160:N161)</f>
        <v>834.06</v>
      </c>
      <c r="W161" s="2">
        <f>tbl_ProfitPerTruck[[#This Row],[Final_Invoice_Amount]]-SUM(tbl_ProfitPerTruck[[#This Row],[Direct_Labor_COGS]:[Permit_Fees_COGS]])</f>
        <v>519.06999999999994</v>
      </c>
      <c r="X161" s="2">
        <f>tbl_ProfitPerTruck[[#This Row],[Final_Invoice_Amount]]-tbl_ProfitPerTruck[[#This Row],[TTL_COSTS]]</f>
        <v>-34.269999999999982</v>
      </c>
    </row>
    <row r="162" spans="1:24" x14ac:dyDescent="0.35">
      <c r="A162" s="13">
        <v>45705</v>
      </c>
      <c r="B162" s="13" t="s">
        <v>148</v>
      </c>
      <c r="C162" s="1" t="s">
        <v>209</v>
      </c>
      <c r="D162" s="1" t="s">
        <v>47</v>
      </c>
      <c r="E162" s="1" t="s">
        <v>29</v>
      </c>
      <c r="F162" s="1" t="s">
        <v>34</v>
      </c>
      <c r="G162" s="1" t="s">
        <v>52</v>
      </c>
      <c r="H162" s="2">
        <v>688.51</v>
      </c>
      <c r="I162" s="3">
        <v>1.56</v>
      </c>
      <c r="J162" s="2">
        <v>43.07</v>
      </c>
      <c r="K162" s="2">
        <v>67.22</v>
      </c>
      <c r="L162" s="2">
        <v>162.63999999999999</v>
      </c>
      <c r="M162" s="2">
        <v>0</v>
      </c>
      <c r="N162" s="2">
        <v>0</v>
      </c>
      <c r="O162" s="3">
        <v>9.4</v>
      </c>
      <c r="P162" s="3">
        <v>0.48</v>
      </c>
      <c r="Q162" s="2">
        <v>1.89</v>
      </c>
      <c r="R162" s="2">
        <v>1.05</v>
      </c>
      <c r="S162" s="2">
        <v>7.14</v>
      </c>
      <c r="T162" s="2">
        <v>11.35</v>
      </c>
      <c r="U162" s="2">
        <v>51.18</v>
      </c>
      <c r="V162" s="2">
        <f>SUM(tbl_ProfitPerTruck[[#This Row],[Truck_Fuel_Cost]:[Overhead_Allocation]])+SUM(K161:N162)</f>
        <v>583.19000000000005</v>
      </c>
      <c r="W162" s="2">
        <f>tbl_ProfitPerTruck[[#This Row],[Final_Invoice_Amount]]-SUM(tbl_ProfitPerTruck[[#This Row],[Direct_Labor_COGS]:[Permit_Fees_COGS]])</f>
        <v>458.65</v>
      </c>
      <c r="X162" s="2">
        <f>tbl_ProfitPerTruck[[#This Row],[Final_Invoice_Amount]]-tbl_ProfitPerTruck[[#This Row],[TTL_COSTS]]</f>
        <v>105.31999999999994</v>
      </c>
    </row>
    <row r="163" spans="1:24" x14ac:dyDescent="0.35">
      <c r="A163" s="13">
        <v>45697</v>
      </c>
      <c r="B163" s="13" t="s">
        <v>148</v>
      </c>
      <c r="C163" s="1" t="s">
        <v>210</v>
      </c>
      <c r="D163" s="1" t="s">
        <v>83</v>
      </c>
      <c r="E163" s="1" t="s">
        <v>29</v>
      </c>
      <c r="F163" s="1" t="s">
        <v>30</v>
      </c>
      <c r="G163" s="1" t="s">
        <v>52</v>
      </c>
      <c r="H163" s="2">
        <v>404.96</v>
      </c>
      <c r="I163" s="3">
        <v>1.35</v>
      </c>
      <c r="J163" s="2">
        <v>52.31</v>
      </c>
      <c r="K163" s="2">
        <v>70.73</v>
      </c>
      <c r="L163" s="2">
        <v>14.82</v>
      </c>
      <c r="M163" s="2">
        <v>0</v>
      </c>
      <c r="N163" s="2">
        <v>0</v>
      </c>
      <c r="O163" s="3">
        <v>36.200000000000003</v>
      </c>
      <c r="P163" s="3">
        <v>1.65</v>
      </c>
      <c r="Q163" s="2">
        <v>7.53</v>
      </c>
      <c r="R163" s="2">
        <v>2.8</v>
      </c>
      <c r="S163" s="2">
        <v>6.9</v>
      </c>
      <c r="T163" s="2">
        <v>8.86</v>
      </c>
      <c r="U163" s="2">
        <v>35.270000000000003</v>
      </c>
      <c r="V163" s="2">
        <f>SUM(tbl_ProfitPerTruck[[#This Row],[Truck_Fuel_Cost]:[Overhead_Allocation]])+SUM(K162:N163)</f>
        <v>376.77</v>
      </c>
      <c r="W163" s="2">
        <f>tbl_ProfitPerTruck[[#This Row],[Final_Invoice_Amount]]-SUM(tbl_ProfitPerTruck[[#This Row],[Direct_Labor_COGS]:[Permit_Fees_COGS]])</f>
        <v>319.40999999999997</v>
      </c>
      <c r="X163" s="2">
        <f>tbl_ProfitPerTruck[[#This Row],[Final_Invoice_Amount]]-tbl_ProfitPerTruck[[#This Row],[TTL_COSTS]]</f>
        <v>28.189999999999998</v>
      </c>
    </row>
    <row r="164" spans="1:24" x14ac:dyDescent="0.35">
      <c r="A164" s="13">
        <v>45715</v>
      </c>
      <c r="B164" s="13" t="s">
        <v>148</v>
      </c>
      <c r="C164" s="1" t="s">
        <v>211</v>
      </c>
      <c r="D164" s="1" t="s">
        <v>23</v>
      </c>
      <c r="E164" s="1" t="s">
        <v>24</v>
      </c>
      <c r="F164" s="1" t="s">
        <v>25</v>
      </c>
      <c r="G164" s="1" t="s">
        <v>37</v>
      </c>
      <c r="H164" s="2">
        <v>11857.05</v>
      </c>
      <c r="I164" s="3">
        <v>9.08</v>
      </c>
      <c r="J164" s="2">
        <v>37.68</v>
      </c>
      <c r="K164" s="2">
        <v>342.09</v>
      </c>
      <c r="L164" s="2">
        <v>4448.08</v>
      </c>
      <c r="M164" s="2">
        <v>0</v>
      </c>
      <c r="N164" s="2">
        <v>0</v>
      </c>
      <c r="O164" s="3">
        <v>19.8</v>
      </c>
      <c r="P164" s="3">
        <v>0.97</v>
      </c>
      <c r="Q164" s="2">
        <v>4.82</v>
      </c>
      <c r="R164" s="2">
        <v>2.1</v>
      </c>
      <c r="S164" s="2">
        <v>5.69</v>
      </c>
      <c r="T164" s="2">
        <v>11.58</v>
      </c>
      <c r="U164" s="2">
        <v>1090.6300000000001</v>
      </c>
      <c r="V164" s="2">
        <f>SUM(tbl_ProfitPerTruck[[#This Row],[Truck_Fuel_Cost]:[Overhead_Allocation]])+SUM(K163:N164)</f>
        <v>5990.5400000000009</v>
      </c>
      <c r="W164" s="2">
        <f>tbl_ProfitPerTruck[[#This Row],[Final_Invoice_Amount]]-SUM(tbl_ProfitPerTruck[[#This Row],[Direct_Labor_COGS]:[Permit_Fees_COGS]])</f>
        <v>7066.8799999999992</v>
      </c>
      <c r="X164" s="2">
        <f>tbl_ProfitPerTruck[[#This Row],[Final_Invoice_Amount]]-tbl_ProfitPerTruck[[#This Row],[TTL_COSTS]]</f>
        <v>5866.5099999999984</v>
      </c>
    </row>
    <row r="165" spans="1:24" x14ac:dyDescent="0.35">
      <c r="A165" s="13">
        <v>45698</v>
      </c>
      <c r="B165" s="13" t="s">
        <v>148</v>
      </c>
      <c r="C165" s="1" t="s">
        <v>212</v>
      </c>
      <c r="D165" s="1" t="s">
        <v>49</v>
      </c>
      <c r="E165" s="1" t="s">
        <v>29</v>
      </c>
      <c r="F165" s="1" t="s">
        <v>34</v>
      </c>
      <c r="G165" s="1" t="s">
        <v>52</v>
      </c>
      <c r="H165" s="2">
        <v>1354.96</v>
      </c>
      <c r="I165" s="3">
        <v>0.74</v>
      </c>
      <c r="J165" s="2">
        <v>46.52</v>
      </c>
      <c r="K165" s="2">
        <v>34.22</v>
      </c>
      <c r="L165" s="2">
        <v>224.05</v>
      </c>
      <c r="M165" s="2">
        <v>0</v>
      </c>
      <c r="N165" s="2">
        <v>0</v>
      </c>
      <c r="O165" s="3">
        <v>7.9</v>
      </c>
      <c r="P165" s="3">
        <v>0.53</v>
      </c>
      <c r="Q165" s="2">
        <v>1.56</v>
      </c>
      <c r="R165" s="2">
        <v>0.68</v>
      </c>
      <c r="S165" s="2">
        <v>6.29</v>
      </c>
      <c r="T165" s="2">
        <v>7.17</v>
      </c>
      <c r="U165" s="2">
        <v>110.86</v>
      </c>
      <c r="V165" s="2">
        <f>SUM(tbl_ProfitPerTruck[[#This Row],[Truck_Fuel_Cost]:[Overhead_Allocation]])+SUM(K164:N165)</f>
        <v>5175.0000000000009</v>
      </c>
      <c r="W165" s="2">
        <f>tbl_ProfitPerTruck[[#This Row],[Final_Invoice_Amount]]-SUM(tbl_ProfitPerTruck[[#This Row],[Direct_Labor_COGS]:[Permit_Fees_COGS]])</f>
        <v>1096.69</v>
      </c>
      <c r="X165" s="2">
        <f>tbl_ProfitPerTruck[[#This Row],[Final_Invoice_Amount]]-tbl_ProfitPerTruck[[#This Row],[TTL_COSTS]]</f>
        <v>-3820.0400000000009</v>
      </c>
    </row>
    <row r="166" spans="1:24" x14ac:dyDescent="0.35">
      <c r="A166" s="13">
        <v>45716</v>
      </c>
      <c r="B166" s="13" t="s">
        <v>148</v>
      </c>
      <c r="C166" s="1" t="s">
        <v>213</v>
      </c>
      <c r="D166" s="1" t="s">
        <v>57</v>
      </c>
      <c r="E166" s="1" t="s">
        <v>24</v>
      </c>
      <c r="F166" s="1" t="s">
        <v>34</v>
      </c>
      <c r="G166" s="1" t="s">
        <v>26</v>
      </c>
      <c r="H166" s="2">
        <v>712.33</v>
      </c>
      <c r="I166" s="3">
        <v>2.96</v>
      </c>
      <c r="J166" s="2">
        <v>41.56</v>
      </c>
      <c r="K166" s="2">
        <v>122.84</v>
      </c>
      <c r="L166" s="2">
        <v>197.97</v>
      </c>
      <c r="M166" s="2">
        <v>0</v>
      </c>
      <c r="N166" s="2">
        <v>0</v>
      </c>
      <c r="O166" s="3">
        <v>28.3</v>
      </c>
      <c r="P166" s="3">
        <v>1.33</v>
      </c>
      <c r="Q166" s="2">
        <v>5.44</v>
      </c>
      <c r="R166" s="2">
        <v>2.85</v>
      </c>
      <c r="S166" s="2">
        <v>5.47</v>
      </c>
      <c r="T166" s="2">
        <v>11.99</v>
      </c>
      <c r="U166" s="2">
        <v>84.62</v>
      </c>
      <c r="V166" s="2">
        <f>SUM(tbl_ProfitPerTruck[[#This Row],[Truck_Fuel_Cost]:[Overhead_Allocation]])+SUM(K165:N166)</f>
        <v>689.45</v>
      </c>
      <c r="W166" s="2">
        <f>tbl_ProfitPerTruck[[#This Row],[Final_Invoice_Amount]]-SUM(tbl_ProfitPerTruck[[#This Row],[Direct_Labor_COGS]:[Permit_Fees_COGS]])</f>
        <v>391.52000000000004</v>
      </c>
      <c r="X166" s="2">
        <f>tbl_ProfitPerTruck[[#This Row],[Final_Invoice_Amount]]-tbl_ProfitPerTruck[[#This Row],[TTL_COSTS]]</f>
        <v>22.879999999999995</v>
      </c>
    </row>
    <row r="167" spans="1:24" x14ac:dyDescent="0.35">
      <c r="A167" s="13">
        <v>45715</v>
      </c>
      <c r="B167" s="13" t="s">
        <v>148</v>
      </c>
      <c r="C167" s="1" t="s">
        <v>214</v>
      </c>
      <c r="D167" s="1" t="s">
        <v>42</v>
      </c>
      <c r="E167" s="1" t="s">
        <v>24</v>
      </c>
      <c r="F167" s="1" t="s">
        <v>34</v>
      </c>
      <c r="G167" s="1" t="s">
        <v>52</v>
      </c>
      <c r="H167" s="2">
        <v>1146.8499999999999</v>
      </c>
      <c r="I167" s="3">
        <v>4.2699999999999996</v>
      </c>
      <c r="J167" s="2">
        <v>47.32</v>
      </c>
      <c r="K167" s="2">
        <v>202.13</v>
      </c>
      <c r="L167" s="2">
        <v>131.08000000000001</v>
      </c>
      <c r="M167" s="2">
        <v>0</v>
      </c>
      <c r="N167" s="2">
        <v>0</v>
      </c>
      <c r="O167" s="3">
        <v>20.9</v>
      </c>
      <c r="P167" s="3">
        <v>1.07</v>
      </c>
      <c r="Q167" s="2">
        <v>4.16</v>
      </c>
      <c r="R167" s="2">
        <v>2.2999999999999998</v>
      </c>
      <c r="S167" s="2">
        <v>6.96</v>
      </c>
      <c r="T167" s="2">
        <v>9.6999999999999993</v>
      </c>
      <c r="U167" s="2">
        <v>117.68</v>
      </c>
      <c r="V167" s="2">
        <f>SUM(tbl_ProfitPerTruck[[#This Row],[Truck_Fuel_Cost]:[Overhead_Allocation]])+SUM(K166:N167)</f>
        <v>794.82000000000016</v>
      </c>
      <c r="W167" s="2">
        <f>tbl_ProfitPerTruck[[#This Row],[Final_Invoice_Amount]]-SUM(tbl_ProfitPerTruck[[#This Row],[Direct_Labor_COGS]:[Permit_Fees_COGS]])</f>
        <v>813.63999999999987</v>
      </c>
      <c r="X167" s="2">
        <f>tbl_ProfitPerTruck[[#This Row],[Final_Invoice_Amount]]-tbl_ProfitPerTruck[[#This Row],[TTL_COSTS]]</f>
        <v>352.02999999999975</v>
      </c>
    </row>
    <row r="168" spans="1:24" x14ac:dyDescent="0.35">
      <c r="A168" s="13">
        <v>45700</v>
      </c>
      <c r="B168" s="13" t="s">
        <v>148</v>
      </c>
      <c r="C168" s="1" t="s">
        <v>215</v>
      </c>
      <c r="D168" s="1" t="s">
        <v>51</v>
      </c>
      <c r="E168" s="1" t="s">
        <v>29</v>
      </c>
      <c r="F168" s="1" t="s">
        <v>30</v>
      </c>
      <c r="G168" s="1" t="s">
        <v>35</v>
      </c>
      <c r="H168" s="2">
        <v>230.32</v>
      </c>
      <c r="I168" s="3">
        <v>1.63</v>
      </c>
      <c r="J168" s="2">
        <v>47.95</v>
      </c>
      <c r="K168" s="2">
        <v>78.31</v>
      </c>
      <c r="L168" s="2">
        <v>21.09</v>
      </c>
      <c r="M168" s="2">
        <v>0</v>
      </c>
      <c r="N168" s="2">
        <v>0</v>
      </c>
      <c r="O168" s="3">
        <v>12.9</v>
      </c>
      <c r="P168" s="3">
        <v>0.64</v>
      </c>
      <c r="Q168" s="2">
        <v>2.64</v>
      </c>
      <c r="R168" s="2">
        <v>0.75</v>
      </c>
      <c r="S168" s="2">
        <v>4.76</v>
      </c>
      <c r="T168" s="2">
        <v>10.6</v>
      </c>
      <c r="U168" s="2">
        <v>25</v>
      </c>
      <c r="V168" s="2">
        <f>SUM(tbl_ProfitPerTruck[[#This Row],[Truck_Fuel_Cost]:[Overhead_Allocation]])+SUM(K167:N168)</f>
        <v>476.36</v>
      </c>
      <c r="W168" s="2">
        <f>tbl_ProfitPerTruck[[#This Row],[Final_Invoice_Amount]]-SUM(tbl_ProfitPerTruck[[#This Row],[Direct_Labor_COGS]:[Permit_Fees_COGS]])</f>
        <v>130.91999999999999</v>
      </c>
      <c r="X168" s="2">
        <f>tbl_ProfitPerTruck[[#This Row],[Final_Invoice_Amount]]-tbl_ProfitPerTruck[[#This Row],[TTL_COSTS]]</f>
        <v>-246.04000000000002</v>
      </c>
    </row>
    <row r="169" spans="1:24" x14ac:dyDescent="0.35">
      <c r="A169" s="13">
        <v>45690</v>
      </c>
      <c r="B169" s="13" t="s">
        <v>148</v>
      </c>
      <c r="C169" s="1" t="s">
        <v>216</v>
      </c>
      <c r="D169" s="1" t="s">
        <v>33</v>
      </c>
      <c r="E169" s="1" t="s">
        <v>29</v>
      </c>
      <c r="F169" s="1" t="s">
        <v>34</v>
      </c>
      <c r="G169" s="1" t="s">
        <v>31</v>
      </c>
      <c r="H169" s="2">
        <v>684.32</v>
      </c>
      <c r="I169" s="3">
        <v>0.7</v>
      </c>
      <c r="J169" s="2">
        <v>48.05</v>
      </c>
      <c r="K169" s="2">
        <v>33.64</v>
      </c>
      <c r="L169" s="2">
        <v>144.91999999999999</v>
      </c>
      <c r="M169" s="2">
        <v>0</v>
      </c>
      <c r="N169" s="2">
        <v>0</v>
      </c>
      <c r="O169" s="3">
        <v>29.3</v>
      </c>
      <c r="P169" s="3">
        <v>1.34</v>
      </c>
      <c r="Q169" s="2">
        <v>7.74</v>
      </c>
      <c r="R169" s="2">
        <v>2.4300000000000002</v>
      </c>
      <c r="S169" s="2">
        <v>7.44</v>
      </c>
      <c r="T169" s="2">
        <v>10.17</v>
      </c>
      <c r="U169" s="2">
        <v>46.24</v>
      </c>
      <c r="V169" s="2">
        <f>SUM(tbl_ProfitPerTruck[[#This Row],[Truck_Fuel_Cost]:[Overhead_Allocation]])+SUM(K168:N169)</f>
        <v>351.98</v>
      </c>
      <c r="W169" s="2">
        <f>tbl_ProfitPerTruck[[#This Row],[Final_Invoice_Amount]]-SUM(tbl_ProfitPerTruck[[#This Row],[Direct_Labor_COGS]:[Permit_Fees_COGS]])</f>
        <v>505.76000000000005</v>
      </c>
      <c r="X169" s="2">
        <f>tbl_ProfitPerTruck[[#This Row],[Final_Invoice_Amount]]-tbl_ProfitPerTruck[[#This Row],[TTL_COSTS]]</f>
        <v>332.34000000000003</v>
      </c>
    </row>
    <row r="170" spans="1:24" x14ac:dyDescent="0.35">
      <c r="A170" s="13">
        <v>45704</v>
      </c>
      <c r="B170" s="13" t="s">
        <v>148</v>
      </c>
      <c r="C170" s="1" t="s">
        <v>217</v>
      </c>
      <c r="D170" s="1" t="s">
        <v>72</v>
      </c>
      <c r="E170" s="1" t="s">
        <v>29</v>
      </c>
      <c r="F170" s="1" t="s">
        <v>30</v>
      </c>
      <c r="G170" s="1" t="s">
        <v>52</v>
      </c>
      <c r="H170" s="2">
        <v>290.95</v>
      </c>
      <c r="I170" s="3">
        <v>0.93</v>
      </c>
      <c r="J170" s="2">
        <v>46.88</v>
      </c>
      <c r="K170" s="2">
        <v>43.59</v>
      </c>
      <c r="L170" s="2">
        <v>28.93</v>
      </c>
      <c r="M170" s="2">
        <v>0</v>
      </c>
      <c r="N170" s="2">
        <v>0</v>
      </c>
      <c r="O170" s="3">
        <v>8.9</v>
      </c>
      <c r="P170" s="3">
        <v>0.33</v>
      </c>
      <c r="Q170" s="2">
        <v>1.68</v>
      </c>
      <c r="R170" s="2">
        <v>0.66</v>
      </c>
      <c r="S170" s="2">
        <v>7.1</v>
      </c>
      <c r="T170" s="2">
        <v>8.08</v>
      </c>
      <c r="U170" s="2">
        <v>25</v>
      </c>
      <c r="V170" s="2">
        <f>SUM(tbl_ProfitPerTruck[[#This Row],[Truck_Fuel_Cost]:[Overhead_Allocation]])+SUM(K169:N170)</f>
        <v>293.60000000000002</v>
      </c>
      <c r="W170" s="2">
        <f>tbl_ProfitPerTruck[[#This Row],[Final_Invoice_Amount]]-SUM(tbl_ProfitPerTruck[[#This Row],[Direct_Labor_COGS]:[Permit_Fees_COGS]])</f>
        <v>218.42999999999998</v>
      </c>
      <c r="X170" s="2">
        <f>tbl_ProfitPerTruck[[#This Row],[Final_Invoice_Amount]]-tbl_ProfitPerTruck[[#This Row],[TTL_COSTS]]</f>
        <v>-2.6500000000000341</v>
      </c>
    </row>
    <row r="171" spans="1:24" x14ac:dyDescent="0.35">
      <c r="A171" s="13">
        <v>45709</v>
      </c>
      <c r="B171" s="13" t="s">
        <v>148</v>
      </c>
      <c r="C171" s="1" t="s">
        <v>218</v>
      </c>
      <c r="D171" s="1" t="s">
        <v>80</v>
      </c>
      <c r="E171" s="1" t="s">
        <v>29</v>
      </c>
      <c r="F171" s="1" t="s">
        <v>34</v>
      </c>
      <c r="G171" s="1" t="s">
        <v>35</v>
      </c>
      <c r="H171" s="2">
        <v>978.48</v>
      </c>
      <c r="I171" s="3">
        <v>2.34</v>
      </c>
      <c r="J171" s="2">
        <v>46.4</v>
      </c>
      <c r="K171" s="2">
        <v>108.75</v>
      </c>
      <c r="L171" s="2">
        <v>236.71</v>
      </c>
      <c r="M171" s="2">
        <v>0</v>
      </c>
      <c r="N171" s="2">
        <v>0</v>
      </c>
      <c r="O171" s="3">
        <v>22.4</v>
      </c>
      <c r="P171" s="3">
        <v>1.1200000000000001</v>
      </c>
      <c r="Q171" s="2">
        <v>4.62</v>
      </c>
      <c r="R171" s="2">
        <v>2.54</v>
      </c>
      <c r="S171" s="2">
        <v>6.51</v>
      </c>
      <c r="T171" s="2">
        <v>9.8000000000000007</v>
      </c>
      <c r="U171" s="2">
        <v>65.22</v>
      </c>
      <c r="V171" s="2">
        <f>SUM(tbl_ProfitPerTruck[[#This Row],[Truck_Fuel_Cost]:[Overhead_Allocation]])+SUM(K170:N171)</f>
        <v>506.67</v>
      </c>
      <c r="W171" s="2">
        <f>tbl_ProfitPerTruck[[#This Row],[Final_Invoice_Amount]]-SUM(tbl_ProfitPerTruck[[#This Row],[Direct_Labor_COGS]:[Permit_Fees_COGS]])</f>
        <v>633.02</v>
      </c>
      <c r="X171" s="2">
        <f>tbl_ProfitPerTruck[[#This Row],[Final_Invoice_Amount]]-tbl_ProfitPerTruck[[#This Row],[TTL_COSTS]]</f>
        <v>471.81</v>
      </c>
    </row>
    <row r="172" spans="1:24" x14ac:dyDescent="0.35">
      <c r="A172" s="13">
        <v>45712</v>
      </c>
      <c r="B172" s="13" t="s">
        <v>148</v>
      </c>
      <c r="C172" s="1" t="s">
        <v>219</v>
      </c>
      <c r="D172" s="1" t="s">
        <v>23</v>
      </c>
      <c r="E172" s="1" t="s">
        <v>24</v>
      </c>
      <c r="F172" s="1" t="s">
        <v>25</v>
      </c>
      <c r="G172" s="1" t="s">
        <v>37</v>
      </c>
      <c r="H172" s="2">
        <v>7135.4</v>
      </c>
      <c r="I172" s="3">
        <v>9.0500000000000007</v>
      </c>
      <c r="J172" s="2">
        <v>41.19</v>
      </c>
      <c r="K172" s="2">
        <v>372.87</v>
      </c>
      <c r="L172" s="2">
        <v>2351.34</v>
      </c>
      <c r="M172" s="2">
        <v>0</v>
      </c>
      <c r="N172" s="2">
        <v>295.64999999999998</v>
      </c>
      <c r="O172" s="3">
        <v>15.3</v>
      </c>
      <c r="P172" s="3">
        <v>0.74</v>
      </c>
      <c r="Q172" s="2">
        <v>2.78</v>
      </c>
      <c r="R172" s="2">
        <v>1.21</v>
      </c>
      <c r="S172" s="2">
        <v>4.58</v>
      </c>
      <c r="T172" s="2">
        <v>11.83</v>
      </c>
      <c r="U172" s="2">
        <v>482.69</v>
      </c>
      <c r="V172" s="2">
        <f>SUM(tbl_ProfitPerTruck[[#This Row],[Truck_Fuel_Cost]:[Overhead_Allocation]])+SUM(K171:N172)</f>
        <v>3868.4100000000003</v>
      </c>
      <c r="W172" s="2">
        <f>tbl_ProfitPerTruck[[#This Row],[Final_Invoice_Amount]]-SUM(tbl_ProfitPerTruck[[#This Row],[Direct_Labor_COGS]:[Permit_Fees_COGS]])</f>
        <v>4115.5399999999991</v>
      </c>
      <c r="X172" s="2">
        <f>tbl_ProfitPerTruck[[#This Row],[Final_Invoice_Amount]]-tbl_ProfitPerTruck[[#This Row],[TTL_COSTS]]</f>
        <v>3266.9899999999993</v>
      </c>
    </row>
    <row r="173" spans="1:24" x14ac:dyDescent="0.35">
      <c r="A173" s="13">
        <v>45713</v>
      </c>
      <c r="B173" s="13" t="s">
        <v>148</v>
      </c>
      <c r="C173" s="1" t="s">
        <v>220</v>
      </c>
      <c r="D173" s="1" t="s">
        <v>45</v>
      </c>
      <c r="E173" s="1" t="s">
        <v>29</v>
      </c>
      <c r="F173" s="1" t="s">
        <v>30</v>
      </c>
      <c r="G173" s="1" t="s">
        <v>26</v>
      </c>
      <c r="H173" s="2">
        <v>340.79</v>
      </c>
      <c r="I173" s="3">
        <v>1.1000000000000001</v>
      </c>
      <c r="J173" s="2">
        <v>47.96</v>
      </c>
      <c r="K173" s="2">
        <v>52.57</v>
      </c>
      <c r="L173" s="2">
        <v>10.65</v>
      </c>
      <c r="M173" s="2">
        <v>0</v>
      </c>
      <c r="N173" s="2">
        <v>0</v>
      </c>
      <c r="O173" s="3">
        <v>23.5</v>
      </c>
      <c r="P173" s="3">
        <v>1.26</v>
      </c>
      <c r="Q173" s="2">
        <v>5.95</v>
      </c>
      <c r="R173" s="2">
        <v>1.68</v>
      </c>
      <c r="S173" s="2">
        <v>6.99</v>
      </c>
      <c r="T173" s="2">
        <v>8.41</v>
      </c>
      <c r="U173" s="2">
        <v>38.29</v>
      </c>
      <c r="V173" s="2">
        <f>SUM(tbl_ProfitPerTruck[[#This Row],[Truck_Fuel_Cost]:[Overhead_Allocation]])+SUM(K172:N173)</f>
        <v>3144.4000000000005</v>
      </c>
      <c r="W173" s="2">
        <f>tbl_ProfitPerTruck[[#This Row],[Final_Invoice_Amount]]-SUM(tbl_ProfitPerTruck[[#This Row],[Direct_Labor_COGS]:[Permit_Fees_COGS]])</f>
        <v>277.57000000000005</v>
      </c>
      <c r="X173" s="2">
        <f>tbl_ProfitPerTruck[[#This Row],[Final_Invoice_Amount]]-tbl_ProfitPerTruck[[#This Row],[TTL_COSTS]]</f>
        <v>-2803.6100000000006</v>
      </c>
    </row>
    <row r="174" spans="1:24" x14ac:dyDescent="0.35">
      <c r="A174" s="13">
        <v>45702</v>
      </c>
      <c r="B174" s="13" t="s">
        <v>148</v>
      </c>
      <c r="C174" s="1" t="s">
        <v>221</v>
      </c>
      <c r="D174" s="1" t="s">
        <v>39</v>
      </c>
      <c r="E174" s="1" t="s">
        <v>40</v>
      </c>
      <c r="F174" s="1" t="s">
        <v>30</v>
      </c>
      <c r="G174" s="1" t="s">
        <v>52</v>
      </c>
      <c r="H174" s="2">
        <v>287.18</v>
      </c>
      <c r="I174" s="3">
        <v>1.0900000000000001</v>
      </c>
      <c r="J174" s="2">
        <v>44.52</v>
      </c>
      <c r="K174" s="2">
        <v>48.4</v>
      </c>
      <c r="L174" s="2">
        <v>9.5399999999999991</v>
      </c>
      <c r="M174" s="2">
        <v>0</v>
      </c>
      <c r="N174" s="2">
        <v>0</v>
      </c>
      <c r="O174" s="3">
        <v>16</v>
      </c>
      <c r="P174" s="3">
        <v>0.8</v>
      </c>
      <c r="Q174" s="2">
        <v>3.34</v>
      </c>
      <c r="R174" s="2">
        <v>1.73</v>
      </c>
      <c r="S174" s="2">
        <v>4.72</v>
      </c>
      <c r="T174" s="2">
        <v>8.1300000000000008</v>
      </c>
      <c r="U174" s="2">
        <v>29.81</v>
      </c>
      <c r="V174" s="2">
        <f>SUM(tbl_ProfitPerTruck[[#This Row],[Truck_Fuel_Cost]:[Overhead_Allocation]])+SUM(K173:N174)</f>
        <v>168.89</v>
      </c>
      <c r="W174" s="2">
        <f>tbl_ProfitPerTruck[[#This Row],[Final_Invoice_Amount]]-SUM(tbl_ProfitPerTruck[[#This Row],[Direct_Labor_COGS]:[Permit_Fees_COGS]])</f>
        <v>229.24</v>
      </c>
      <c r="X174" s="2">
        <f>tbl_ProfitPerTruck[[#This Row],[Final_Invoice_Amount]]-tbl_ProfitPerTruck[[#This Row],[TTL_COSTS]]</f>
        <v>118.29000000000002</v>
      </c>
    </row>
    <row r="175" spans="1:24" x14ac:dyDescent="0.35">
      <c r="A175" s="13">
        <v>45697</v>
      </c>
      <c r="B175" s="13" t="s">
        <v>148</v>
      </c>
      <c r="C175" s="1" t="s">
        <v>222</v>
      </c>
      <c r="D175" s="1" t="s">
        <v>23</v>
      </c>
      <c r="E175" s="1" t="s">
        <v>24</v>
      </c>
      <c r="F175" s="1" t="s">
        <v>25</v>
      </c>
      <c r="G175" s="1" t="s">
        <v>31</v>
      </c>
      <c r="H175" s="2">
        <v>10270.959999999999</v>
      </c>
      <c r="I175" s="3">
        <v>12.75</v>
      </c>
      <c r="J175" s="2">
        <v>48.61</v>
      </c>
      <c r="K175" s="2">
        <v>619.66999999999996</v>
      </c>
      <c r="L175" s="2">
        <v>3104.29</v>
      </c>
      <c r="M175" s="2">
        <v>0</v>
      </c>
      <c r="N175" s="2">
        <v>96.72</v>
      </c>
      <c r="O175" s="3">
        <v>19.899999999999999</v>
      </c>
      <c r="P175" s="3">
        <v>0.88</v>
      </c>
      <c r="Q175" s="2">
        <v>5.17</v>
      </c>
      <c r="R175" s="2">
        <v>1.04</v>
      </c>
      <c r="S175" s="2">
        <v>6.25</v>
      </c>
      <c r="T175" s="2">
        <v>11.98</v>
      </c>
      <c r="U175" s="2">
        <v>1143.5899999999999</v>
      </c>
      <c r="V175" s="2">
        <f>SUM(tbl_ProfitPerTruck[[#This Row],[Truck_Fuel_Cost]:[Overhead_Allocation]])+SUM(K174:N175)</f>
        <v>5046.6499999999996</v>
      </c>
      <c r="W175" s="2">
        <f>tbl_ProfitPerTruck[[#This Row],[Final_Invoice_Amount]]-SUM(tbl_ProfitPerTruck[[#This Row],[Direct_Labor_COGS]:[Permit_Fees_COGS]])</f>
        <v>6450.2799999999988</v>
      </c>
      <c r="X175" s="2">
        <f>tbl_ProfitPerTruck[[#This Row],[Final_Invoice_Amount]]-tbl_ProfitPerTruck[[#This Row],[TTL_COSTS]]</f>
        <v>5224.3099999999995</v>
      </c>
    </row>
    <row r="176" spans="1:24" x14ac:dyDescent="0.35">
      <c r="A176" s="13">
        <v>45709</v>
      </c>
      <c r="B176" s="13" t="s">
        <v>148</v>
      </c>
      <c r="C176" s="1" t="s">
        <v>223</v>
      </c>
      <c r="D176" s="1" t="s">
        <v>51</v>
      </c>
      <c r="E176" s="1" t="s">
        <v>29</v>
      </c>
      <c r="F176" s="1" t="s">
        <v>30</v>
      </c>
      <c r="G176" s="1" t="s">
        <v>26</v>
      </c>
      <c r="H176" s="2">
        <v>254.36</v>
      </c>
      <c r="I176" s="3">
        <v>1.3</v>
      </c>
      <c r="J176" s="2">
        <v>48.9</v>
      </c>
      <c r="K176" s="2">
        <v>63.34</v>
      </c>
      <c r="L176" s="2">
        <v>23.28</v>
      </c>
      <c r="M176" s="2">
        <v>0</v>
      </c>
      <c r="N176" s="2">
        <v>0</v>
      </c>
      <c r="O176" s="3">
        <v>22.5</v>
      </c>
      <c r="P176" s="3">
        <v>1.0900000000000001</v>
      </c>
      <c r="Q176" s="2">
        <v>5.22</v>
      </c>
      <c r="R176" s="2">
        <v>1.8</v>
      </c>
      <c r="S176" s="2">
        <v>5.45</v>
      </c>
      <c r="T176" s="2">
        <v>9.17</v>
      </c>
      <c r="U176" s="2">
        <v>27.07</v>
      </c>
      <c r="V176" s="2">
        <f>SUM(tbl_ProfitPerTruck[[#This Row],[Truck_Fuel_Cost]:[Overhead_Allocation]])+SUM(K175:N176)</f>
        <v>3956.01</v>
      </c>
      <c r="W176" s="2">
        <f>tbl_ProfitPerTruck[[#This Row],[Final_Invoice_Amount]]-SUM(tbl_ProfitPerTruck[[#This Row],[Direct_Labor_COGS]:[Permit_Fees_COGS]])</f>
        <v>167.74</v>
      </c>
      <c r="X176" s="2">
        <f>tbl_ProfitPerTruck[[#This Row],[Final_Invoice_Amount]]-tbl_ProfitPerTruck[[#This Row],[TTL_COSTS]]</f>
        <v>-3701.65</v>
      </c>
    </row>
    <row r="177" spans="1:24" x14ac:dyDescent="0.35">
      <c r="A177" s="13">
        <v>45697</v>
      </c>
      <c r="B177" s="13" t="s">
        <v>148</v>
      </c>
      <c r="C177" s="1" t="s">
        <v>224</v>
      </c>
      <c r="D177" s="1" t="s">
        <v>57</v>
      </c>
      <c r="E177" s="1" t="s">
        <v>24</v>
      </c>
      <c r="F177" s="1" t="s">
        <v>25</v>
      </c>
      <c r="G177" s="1" t="s">
        <v>35</v>
      </c>
      <c r="H177" s="2">
        <v>7724.05</v>
      </c>
      <c r="I177" s="3">
        <v>9.33</v>
      </c>
      <c r="J177" s="2">
        <v>50.73</v>
      </c>
      <c r="K177" s="2">
        <v>473.22</v>
      </c>
      <c r="L177" s="2">
        <v>2755.58</v>
      </c>
      <c r="M177" s="2">
        <v>0</v>
      </c>
      <c r="N177" s="2">
        <v>0</v>
      </c>
      <c r="O177" s="3">
        <v>15.6</v>
      </c>
      <c r="P177" s="3">
        <v>0.81</v>
      </c>
      <c r="Q177" s="2">
        <v>3</v>
      </c>
      <c r="R177" s="2">
        <v>1.03</v>
      </c>
      <c r="S177" s="2">
        <v>6.86</v>
      </c>
      <c r="T177" s="2">
        <v>11.85</v>
      </c>
      <c r="U177" s="2">
        <v>585.17999999999995</v>
      </c>
      <c r="V177" s="2">
        <f>SUM(tbl_ProfitPerTruck[[#This Row],[Truck_Fuel_Cost]:[Overhead_Allocation]])+SUM(K176:N177)</f>
        <v>3923.34</v>
      </c>
      <c r="W177" s="2">
        <f>tbl_ProfitPerTruck[[#This Row],[Final_Invoice_Amount]]-SUM(tbl_ProfitPerTruck[[#This Row],[Direct_Labor_COGS]:[Permit_Fees_COGS]])</f>
        <v>4495.25</v>
      </c>
      <c r="X177" s="2">
        <f>tbl_ProfitPerTruck[[#This Row],[Final_Invoice_Amount]]-tbl_ProfitPerTruck[[#This Row],[TTL_COSTS]]</f>
        <v>3800.71</v>
      </c>
    </row>
    <row r="178" spans="1:24" x14ac:dyDescent="0.35">
      <c r="A178" s="13">
        <v>45712</v>
      </c>
      <c r="B178" s="13" t="s">
        <v>148</v>
      </c>
      <c r="C178" s="1" t="s">
        <v>225</v>
      </c>
      <c r="D178" s="1" t="s">
        <v>83</v>
      </c>
      <c r="E178" s="1" t="s">
        <v>29</v>
      </c>
      <c r="F178" s="1" t="s">
        <v>34</v>
      </c>
      <c r="G178" s="1" t="s">
        <v>26</v>
      </c>
      <c r="H178" s="2">
        <v>1219.77</v>
      </c>
      <c r="I178" s="3">
        <v>2.69</v>
      </c>
      <c r="J178" s="2">
        <v>54.16</v>
      </c>
      <c r="K178" s="2">
        <v>145.63999999999999</v>
      </c>
      <c r="L178" s="2">
        <v>137.55000000000001</v>
      </c>
      <c r="M178" s="2">
        <v>0</v>
      </c>
      <c r="N178" s="2">
        <v>0</v>
      </c>
      <c r="O178" s="3">
        <v>19</v>
      </c>
      <c r="P178" s="3">
        <v>0.84</v>
      </c>
      <c r="Q178" s="2">
        <v>4.0999999999999996</v>
      </c>
      <c r="R178" s="2">
        <v>1.58</v>
      </c>
      <c r="S178" s="2">
        <v>4.6399999999999997</v>
      </c>
      <c r="T178" s="2">
        <v>7.7</v>
      </c>
      <c r="U178" s="2">
        <v>93.45</v>
      </c>
      <c r="V178" s="2">
        <f>SUM(tbl_ProfitPerTruck[[#This Row],[Truck_Fuel_Cost]:[Overhead_Allocation]])+SUM(K177:N178)</f>
        <v>3623.46</v>
      </c>
      <c r="W178" s="2">
        <f>tbl_ProfitPerTruck[[#This Row],[Final_Invoice_Amount]]-SUM(tbl_ProfitPerTruck[[#This Row],[Direct_Labor_COGS]:[Permit_Fees_COGS]])</f>
        <v>936.57999999999993</v>
      </c>
      <c r="X178" s="2">
        <f>tbl_ProfitPerTruck[[#This Row],[Final_Invoice_Amount]]-tbl_ProfitPerTruck[[#This Row],[TTL_COSTS]]</f>
        <v>-2403.69</v>
      </c>
    </row>
    <row r="179" spans="1:24" x14ac:dyDescent="0.35">
      <c r="A179" s="13">
        <v>45689</v>
      </c>
      <c r="B179" s="13" t="s">
        <v>148</v>
      </c>
      <c r="C179" s="1" t="s">
        <v>226</v>
      </c>
      <c r="D179" s="1" t="s">
        <v>113</v>
      </c>
      <c r="E179" s="1" t="s">
        <v>29</v>
      </c>
      <c r="F179" s="1" t="s">
        <v>30</v>
      </c>
      <c r="G179" s="1" t="s">
        <v>26</v>
      </c>
      <c r="H179" s="2">
        <v>225.1</v>
      </c>
      <c r="I179" s="3">
        <v>0.4</v>
      </c>
      <c r="J179" s="2">
        <v>42.75</v>
      </c>
      <c r="K179" s="2">
        <v>17.100000000000001</v>
      </c>
      <c r="L179" s="2">
        <v>13.8</v>
      </c>
      <c r="M179" s="2">
        <v>0</v>
      </c>
      <c r="N179" s="2">
        <v>0</v>
      </c>
      <c r="O179" s="3">
        <v>38.5</v>
      </c>
      <c r="P179" s="3">
        <v>1.79</v>
      </c>
      <c r="Q179" s="2">
        <v>9.2100000000000009</v>
      </c>
      <c r="R179" s="2">
        <v>3.37</v>
      </c>
      <c r="S179" s="2">
        <v>7.06</v>
      </c>
      <c r="T179" s="2">
        <v>7.25</v>
      </c>
      <c r="U179" s="2">
        <v>25</v>
      </c>
      <c r="V179" s="2">
        <f>SUM(tbl_ProfitPerTruck[[#This Row],[Truck_Fuel_Cost]:[Overhead_Allocation]])+SUM(K178:N179)</f>
        <v>365.98</v>
      </c>
      <c r="W179" s="2">
        <f>tbl_ProfitPerTruck[[#This Row],[Final_Invoice_Amount]]-SUM(tbl_ProfitPerTruck[[#This Row],[Direct_Labor_COGS]:[Permit_Fees_COGS]])</f>
        <v>194.2</v>
      </c>
      <c r="X179" s="2">
        <f>tbl_ProfitPerTruck[[#This Row],[Final_Invoice_Amount]]-tbl_ProfitPerTruck[[#This Row],[TTL_COSTS]]</f>
        <v>-140.88000000000002</v>
      </c>
    </row>
    <row r="180" spans="1:24" x14ac:dyDescent="0.35">
      <c r="A180" s="13">
        <v>45708</v>
      </c>
      <c r="B180" s="13" t="s">
        <v>148</v>
      </c>
      <c r="C180" s="1" t="s">
        <v>227</v>
      </c>
      <c r="D180" s="1" t="s">
        <v>28</v>
      </c>
      <c r="E180" s="1" t="s">
        <v>29</v>
      </c>
      <c r="F180" s="1" t="s">
        <v>30</v>
      </c>
      <c r="G180" s="1" t="s">
        <v>31</v>
      </c>
      <c r="H180" s="2">
        <v>291.45</v>
      </c>
      <c r="I180" s="3">
        <v>0.9</v>
      </c>
      <c r="J180" s="2">
        <v>46.28</v>
      </c>
      <c r="K180" s="2">
        <v>41.61</v>
      </c>
      <c r="L180" s="2">
        <v>19.2</v>
      </c>
      <c r="M180" s="2">
        <v>0</v>
      </c>
      <c r="N180" s="2">
        <v>0</v>
      </c>
      <c r="O180" s="3">
        <v>30.1</v>
      </c>
      <c r="P180" s="3">
        <v>1.35</v>
      </c>
      <c r="Q180" s="2">
        <v>8.2100000000000009</v>
      </c>
      <c r="R180" s="2">
        <v>2.34</v>
      </c>
      <c r="S180" s="2">
        <v>4.76</v>
      </c>
      <c r="T180" s="2">
        <v>10.09</v>
      </c>
      <c r="U180" s="2">
        <v>25</v>
      </c>
      <c r="V180" s="2">
        <f>SUM(tbl_ProfitPerTruck[[#This Row],[Truck_Fuel_Cost]:[Overhead_Allocation]])+SUM(K179:N180)</f>
        <v>142.11000000000001</v>
      </c>
      <c r="W180" s="2">
        <f>tbl_ProfitPerTruck[[#This Row],[Final_Invoice_Amount]]-SUM(tbl_ProfitPerTruck[[#This Row],[Direct_Labor_COGS]:[Permit_Fees_COGS]])</f>
        <v>230.64</v>
      </c>
      <c r="X180" s="2">
        <f>tbl_ProfitPerTruck[[#This Row],[Final_Invoice_Amount]]-tbl_ProfitPerTruck[[#This Row],[TTL_COSTS]]</f>
        <v>149.33999999999997</v>
      </c>
    </row>
    <row r="181" spans="1:24" x14ac:dyDescent="0.35">
      <c r="A181" s="13">
        <v>45707</v>
      </c>
      <c r="B181" s="13" t="s">
        <v>148</v>
      </c>
      <c r="C181" s="1" t="s">
        <v>228</v>
      </c>
      <c r="D181" s="1" t="s">
        <v>42</v>
      </c>
      <c r="E181" s="1" t="s">
        <v>24</v>
      </c>
      <c r="F181" s="1" t="s">
        <v>34</v>
      </c>
      <c r="G181" s="1" t="s">
        <v>37</v>
      </c>
      <c r="H181" s="2">
        <v>898.84</v>
      </c>
      <c r="I181" s="3">
        <v>2.99</v>
      </c>
      <c r="J181" s="2">
        <v>44.74</v>
      </c>
      <c r="K181" s="2">
        <v>133.96</v>
      </c>
      <c r="L181" s="2">
        <v>240.26</v>
      </c>
      <c r="M181" s="2">
        <v>0</v>
      </c>
      <c r="N181" s="2">
        <v>0</v>
      </c>
      <c r="O181" s="3">
        <v>12.7</v>
      </c>
      <c r="P181" s="3">
        <v>0.53</v>
      </c>
      <c r="Q181" s="2">
        <v>2.78</v>
      </c>
      <c r="R181" s="2">
        <v>1.28</v>
      </c>
      <c r="S181" s="2">
        <v>7.15</v>
      </c>
      <c r="T181" s="2">
        <v>10.35</v>
      </c>
      <c r="U181" s="2">
        <v>67.849999999999994</v>
      </c>
      <c r="V181" s="2">
        <f>SUM(tbl_ProfitPerTruck[[#This Row],[Truck_Fuel_Cost]:[Overhead_Allocation]])+SUM(K180:N181)</f>
        <v>524.43999999999994</v>
      </c>
      <c r="W181" s="2">
        <f>tbl_ProfitPerTruck[[#This Row],[Final_Invoice_Amount]]-SUM(tbl_ProfitPerTruck[[#This Row],[Direct_Labor_COGS]:[Permit_Fees_COGS]])</f>
        <v>524.62</v>
      </c>
      <c r="X181" s="2">
        <f>tbl_ProfitPerTruck[[#This Row],[Final_Invoice_Amount]]-tbl_ProfitPerTruck[[#This Row],[TTL_COSTS]]</f>
        <v>374.40000000000009</v>
      </c>
    </row>
    <row r="182" spans="1:24" x14ac:dyDescent="0.35">
      <c r="A182" s="13">
        <v>45704</v>
      </c>
      <c r="B182" s="13" t="s">
        <v>148</v>
      </c>
      <c r="C182" s="1" t="s">
        <v>229</v>
      </c>
      <c r="D182" s="1" t="s">
        <v>49</v>
      </c>
      <c r="E182" s="1" t="s">
        <v>29</v>
      </c>
      <c r="F182" s="1" t="s">
        <v>34</v>
      </c>
      <c r="G182" s="1" t="s">
        <v>52</v>
      </c>
      <c r="H182" s="2">
        <v>1112.99</v>
      </c>
      <c r="I182" s="3">
        <v>1.42</v>
      </c>
      <c r="J182" s="2">
        <v>48.24</v>
      </c>
      <c r="K182" s="2">
        <v>68.349999999999994</v>
      </c>
      <c r="L182" s="2">
        <v>119.42</v>
      </c>
      <c r="M182" s="2">
        <v>0</v>
      </c>
      <c r="N182" s="2">
        <v>0</v>
      </c>
      <c r="O182" s="3">
        <v>22.8</v>
      </c>
      <c r="P182" s="3">
        <v>1.2</v>
      </c>
      <c r="Q182" s="2">
        <v>4.6900000000000004</v>
      </c>
      <c r="R182" s="2">
        <v>2.2000000000000002</v>
      </c>
      <c r="S182" s="2">
        <v>6.9</v>
      </c>
      <c r="T182" s="2">
        <v>10.31</v>
      </c>
      <c r="U182" s="2">
        <v>72.94</v>
      </c>
      <c r="V182" s="2">
        <f>SUM(tbl_ProfitPerTruck[[#This Row],[Truck_Fuel_Cost]:[Overhead_Allocation]])+SUM(K181:N182)</f>
        <v>659.03</v>
      </c>
      <c r="W182" s="2">
        <f>tbl_ProfitPerTruck[[#This Row],[Final_Invoice_Amount]]-SUM(tbl_ProfitPerTruck[[#This Row],[Direct_Labor_COGS]:[Permit_Fees_COGS]])</f>
        <v>925.22</v>
      </c>
      <c r="X182" s="2">
        <f>tbl_ProfitPerTruck[[#This Row],[Final_Invoice_Amount]]-tbl_ProfitPerTruck[[#This Row],[TTL_COSTS]]</f>
        <v>453.96000000000004</v>
      </c>
    </row>
    <row r="183" spans="1:24" x14ac:dyDescent="0.35">
      <c r="A183" s="13">
        <v>45703</v>
      </c>
      <c r="B183" s="13" t="s">
        <v>148</v>
      </c>
      <c r="C183" s="1" t="s">
        <v>230</v>
      </c>
      <c r="D183" s="1" t="s">
        <v>57</v>
      </c>
      <c r="E183" s="1" t="s">
        <v>24</v>
      </c>
      <c r="F183" s="1" t="s">
        <v>25</v>
      </c>
      <c r="G183" s="1" t="s">
        <v>26</v>
      </c>
      <c r="H183" s="2">
        <v>12238.52</v>
      </c>
      <c r="I183" s="3">
        <v>9.27</v>
      </c>
      <c r="J183" s="2">
        <v>47.05</v>
      </c>
      <c r="K183" s="2">
        <v>436.26</v>
      </c>
      <c r="L183" s="2">
        <v>4408.67</v>
      </c>
      <c r="M183" s="2">
        <v>0</v>
      </c>
      <c r="N183" s="2">
        <v>261.63</v>
      </c>
      <c r="O183" s="3">
        <v>16.5</v>
      </c>
      <c r="P183" s="3">
        <v>0.76</v>
      </c>
      <c r="Q183" s="2">
        <v>3.95</v>
      </c>
      <c r="R183" s="2">
        <v>0.84</v>
      </c>
      <c r="S183" s="2">
        <v>6.41</v>
      </c>
      <c r="T183" s="2">
        <v>11.57</v>
      </c>
      <c r="U183" s="2">
        <v>1184.1300000000001</v>
      </c>
      <c r="V183" s="2">
        <f>SUM(tbl_ProfitPerTruck[[#This Row],[Truck_Fuel_Cost]:[Overhead_Allocation]])+SUM(K182:N183)</f>
        <v>6501.23</v>
      </c>
      <c r="W183" s="2">
        <f>tbl_ProfitPerTruck[[#This Row],[Final_Invoice_Amount]]-SUM(tbl_ProfitPerTruck[[#This Row],[Direct_Labor_COGS]:[Permit_Fees_COGS]])</f>
        <v>7131.96</v>
      </c>
      <c r="X183" s="2">
        <f>tbl_ProfitPerTruck[[#This Row],[Final_Invoice_Amount]]-tbl_ProfitPerTruck[[#This Row],[TTL_COSTS]]</f>
        <v>5737.2900000000009</v>
      </c>
    </row>
    <row r="184" spans="1:24" x14ac:dyDescent="0.35">
      <c r="A184" s="13">
        <v>45716</v>
      </c>
      <c r="B184" s="13" t="s">
        <v>148</v>
      </c>
      <c r="C184" s="1" t="s">
        <v>231</v>
      </c>
      <c r="D184" s="1" t="s">
        <v>39</v>
      </c>
      <c r="E184" s="1" t="s">
        <v>40</v>
      </c>
      <c r="F184" s="1" t="s">
        <v>30</v>
      </c>
      <c r="G184" s="1" t="s">
        <v>43</v>
      </c>
      <c r="H184" s="2">
        <v>337.1</v>
      </c>
      <c r="I184" s="3">
        <v>0.77</v>
      </c>
      <c r="J184" s="2">
        <v>45.84</v>
      </c>
      <c r="K184" s="2">
        <v>35.299999999999997</v>
      </c>
      <c r="L184" s="2">
        <v>29.68</v>
      </c>
      <c r="M184" s="2">
        <v>0</v>
      </c>
      <c r="N184" s="2">
        <v>0</v>
      </c>
      <c r="O184" s="3">
        <v>33.200000000000003</v>
      </c>
      <c r="P184" s="3">
        <v>1.71</v>
      </c>
      <c r="Q184" s="2">
        <v>8.69</v>
      </c>
      <c r="R184" s="2">
        <v>3.27</v>
      </c>
      <c r="S184" s="2">
        <v>6.1</v>
      </c>
      <c r="T184" s="2">
        <v>9.24</v>
      </c>
      <c r="U184" s="2">
        <v>25</v>
      </c>
      <c r="V184" s="2">
        <f>SUM(tbl_ProfitPerTruck[[#This Row],[Truck_Fuel_Cost]:[Overhead_Allocation]])+SUM(K183:N184)</f>
        <v>5223.8400000000011</v>
      </c>
      <c r="W184" s="2">
        <f>tbl_ProfitPerTruck[[#This Row],[Final_Invoice_Amount]]-SUM(tbl_ProfitPerTruck[[#This Row],[Direct_Labor_COGS]:[Permit_Fees_COGS]])</f>
        <v>272.12</v>
      </c>
      <c r="X184" s="2">
        <f>tbl_ProfitPerTruck[[#This Row],[Final_Invoice_Amount]]-tbl_ProfitPerTruck[[#This Row],[TTL_COSTS]]</f>
        <v>-4886.7400000000007</v>
      </c>
    </row>
    <row r="185" spans="1:24" x14ac:dyDescent="0.35">
      <c r="A185" s="13">
        <v>45703</v>
      </c>
      <c r="B185" s="13" t="s">
        <v>148</v>
      </c>
      <c r="C185" s="1" t="s">
        <v>232</v>
      </c>
      <c r="D185" s="1" t="s">
        <v>42</v>
      </c>
      <c r="E185" s="1" t="s">
        <v>24</v>
      </c>
      <c r="F185" s="1" t="s">
        <v>25</v>
      </c>
      <c r="G185" s="1" t="s">
        <v>31</v>
      </c>
      <c r="H185" s="2">
        <v>5973.1</v>
      </c>
      <c r="I185" s="3">
        <v>12.33</v>
      </c>
      <c r="J185" s="2">
        <v>48.42</v>
      </c>
      <c r="K185" s="2">
        <v>597.12</v>
      </c>
      <c r="L185" s="2">
        <v>2278.5700000000002</v>
      </c>
      <c r="M185" s="2">
        <v>487.1</v>
      </c>
      <c r="N185" s="2">
        <v>0</v>
      </c>
      <c r="O185" s="3">
        <v>29.6</v>
      </c>
      <c r="P185" s="3">
        <v>1.37</v>
      </c>
      <c r="Q185" s="2">
        <v>7.32</v>
      </c>
      <c r="R185" s="2">
        <v>2.0499999999999998</v>
      </c>
      <c r="S185" s="2">
        <v>5.42</v>
      </c>
      <c r="T185" s="2">
        <v>10.94</v>
      </c>
      <c r="U185" s="2">
        <v>518.38</v>
      </c>
      <c r="V185" s="2">
        <f>SUM(tbl_ProfitPerTruck[[#This Row],[Truck_Fuel_Cost]:[Overhead_Allocation]])+SUM(K184:N185)</f>
        <v>3971.88</v>
      </c>
      <c r="W185" s="2">
        <f>tbl_ProfitPerTruck[[#This Row],[Final_Invoice_Amount]]-SUM(tbl_ProfitPerTruck[[#This Row],[Direct_Labor_COGS]:[Permit_Fees_COGS]])</f>
        <v>2610.3100000000004</v>
      </c>
      <c r="X185" s="2">
        <f>tbl_ProfitPerTruck[[#This Row],[Final_Invoice_Amount]]-tbl_ProfitPerTruck[[#This Row],[TTL_COSTS]]</f>
        <v>2001.2200000000003</v>
      </c>
    </row>
    <row r="186" spans="1:24" x14ac:dyDescent="0.35">
      <c r="A186" s="13">
        <v>45690</v>
      </c>
      <c r="B186" s="13" t="s">
        <v>148</v>
      </c>
      <c r="C186" s="1" t="s">
        <v>233</v>
      </c>
      <c r="D186" s="1" t="s">
        <v>47</v>
      </c>
      <c r="E186" s="1" t="s">
        <v>29</v>
      </c>
      <c r="F186" s="1" t="s">
        <v>30</v>
      </c>
      <c r="G186" s="1" t="s">
        <v>26</v>
      </c>
      <c r="H186" s="2">
        <v>254.26</v>
      </c>
      <c r="I186" s="3">
        <v>0.4</v>
      </c>
      <c r="J186" s="2">
        <v>50.98</v>
      </c>
      <c r="K186" s="2">
        <v>20.39</v>
      </c>
      <c r="L186" s="2">
        <v>9.39</v>
      </c>
      <c r="M186" s="2">
        <v>0</v>
      </c>
      <c r="N186" s="2">
        <v>0</v>
      </c>
      <c r="O186" s="3">
        <v>22.1</v>
      </c>
      <c r="P186" s="3">
        <v>1.17</v>
      </c>
      <c r="Q186" s="2">
        <v>4.01</v>
      </c>
      <c r="R186" s="2">
        <v>1.68</v>
      </c>
      <c r="S186" s="2">
        <v>4.58</v>
      </c>
      <c r="T186" s="2">
        <v>8.9600000000000009</v>
      </c>
      <c r="U186" s="2">
        <v>25</v>
      </c>
      <c r="V186" s="2">
        <f>SUM(tbl_ProfitPerTruck[[#This Row],[Truck_Fuel_Cost]:[Overhead_Allocation]])+SUM(K185:N186)</f>
        <v>3436.7999999999997</v>
      </c>
      <c r="W186" s="2">
        <f>tbl_ProfitPerTruck[[#This Row],[Final_Invoice_Amount]]-SUM(tbl_ProfitPerTruck[[#This Row],[Direct_Labor_COGS]:[Permit_Fees_COGS]])</f>
        <v>224.48</v>
      </c>
      <c r="X186" s="2">
        <f>tbl_ProfitPerTruck[[#This Row],[Final_Invoice_Amount]]-tbl_ProfitPerTruck[[#This Row],[TTL_COSTS]]</f>
        <v>-3182.54</v>
      </c>
    </row>
    <row r="187" spans="1:24" x14ac:dyDescent="0.35">
      <c r="A187" s="13">
        <v>45690</v>
      </c>
      <c r="B187" s="13" t="s">
        <v>148</v>
      </c>
      <c r="C187" s="1" t="s">
        <v>234</v>
      </c>
      <c r="D187" s="1" t="s">
        <v>113</v>
      </c>
      <c r="E187" s="1" t="s">
        <v>29</v>
      </c>
      <c r="F187" s="1" t="s">
        <v>30</v>
      </c>
      <c r="G187" s="1" t="s">
        <v>52</v>
      </c>
      <c r="H187" s="2">
        <v>294.8</v>
      </c>
      <c r="I187" s="3">
        <v>0.71</v>
      </c>
      <c r="J187" s="2">
        <v>41.14</v>
      </c>
      <c r="K187" s="2">
        <v>29.38</v>
      </c>
      <c r="L187" s="2">
        <v>9.3699999999999992</v>
      </c>
      <c r="M187" s="2">
        <v>0</v>
      </c>
      <c r="N187" s="2">
        <v>0</v>
      </c>
      <c r="O187" s="3">
        <v>14.1</v>
      </c>
      <c r="P187" s="3">
        <v>0.74</v>
      </c>
      <c r="Q187" s="2">
        <v>3.44</v>
      </c>
      <c r="R187" s="2">
        <v>1.04</v>
      </c>
      <c r="S187" s="2">
        <v>4.72</v>
      </c>
      <c r="T187" s="2">
        <v>9.0500000000000007</v>
      </c>
      <c r="U187" s="2">
        <v>25</v>
      </c>
      <c r="V187" s="2">
        <f>SUM(tbl_ProfitPerTruck[[#This Row],[Truck_Fuel_Cost]:[Overhead_Allocation]])+SUM(K186:N187)</f>
        <v>111.78</v>
      </c>
      <c r="W187" s="2">
        <f>tbl_ProfitPerTruck[[#This Row],[Final_Invoice_Amount]]-SUM(tbl_ProfitPerTruck[[#This Row],[Direct_Labor_COGS]:[Permit_Fees_COGS]])</f>
        <v>256.05</v>
      </c>
      <c r="X187" s="2">
        <f>tbl_ProfitPerTruck[[#This Row],[Final_Invoice_Amount]]-tbl_ProfitPerTruck[[#This Row],[TTL_COSTS]]</f>
        <v>183.02</v>
      </c>
    </row>
    <row r="188" spans="1:24" x14ac:dyDescent="0.35">
      <c r="A188" s="13">
        <v>45694</v>
      </c>
      <c r="B188" s="13" t="s">
        <v>148</v>
      </c>
      <c r="C188" s="1" t="s">
        <v>235</v>
      </c>
      <c r="D188" s="1" t="s">
        <v>80</v>
      </c>
      <c r="E188" s="1" t="s">
        <v>29</v>
      </c>
      <c r="F188" s="1" t="s">
        <v>34</v>
      </c>
      <c r="G188" s="1" t="s">
        <v>35</v>
      </c>
      <c r="H188" s="2">
        <v>876.79</v>
      </c>
      <c r="I188" s="3">
        <v>3.16</v>
      </c>
      <c r="J188" s="2">
        <v>46.09</v>
      </c>
      <c r="K188" s="2">
        <v>145.51</v>
      </c>
      <c r="L188" s="2">
        <v>176.01</v>
      </c>
      <c r="M188" s="2">
        <v>0</v>
      </c>
      <c r="N188" s="2">
        <v>0</v>
      </c>
      <c r="O188" s="3">
        <v>28.4</v>
      </c>
      <c r="P188" s="3">
        <v>1.22</v>
      </c>
      <c r="Q188" s="2">
        <v>5.59</v>
      </c>
      <c r="R188" s="2">
        <v>3.36</v>
      </c>
      <c r="S188" s="2">
        <v>5.19</v>
      </c>
      <c r="T188" s="2">
        <v>11.89</v>
      </c>
      <c r="U188" s="2">
        <v>80.59</v>
      </c>
      <c r="V188" s="2">
        <f>SUM(tbl_ProfitPerTruck[[#This Row],[Truck_Fuel_Cost]:[Overhead_Allocation]])+SUM(K187:N188)</f>
        <v>466.89</v>
      </c>
      <c r="W188" s="2">
        <f>tbl_ProfitPerTruck[[#This Row],[Final_Invoice_Amount]]-SUM(tbl_ProfitPerTruck[[#This Row],[Direct_Labor_COGS]:[Permit_Fees_COGS]])</f>
        <v>555.27</v>
      </c>
      <c r="X188" s="2">
        <f>tbl_ProfitPerTruck[[#This Row],[Final_Invoice_Amount]]-tbl_ProfitPerTruck[[#This Row],[TTL_COSTS]]</f>
        <v>409.9</v>
      </c>
    </row>
    <row r="189" spans="1:24" x14ac:dyDescent="0.35">
      <c r="A189" s="13">
        <v>45701</v>
      </c>
      <c r="B189" s="13" t="s">
        <v>148</v>
      </c>
      <c r="C189" s="1" t="s">
        <v>236</v>
      </c>
      <c r="D189" s="1" t="s">
        <v>45</v>
      </c>
      <c r="E189" s="1" t="s">
        <v>29</v>
      </c>
      <c r="F189" s="1" t="s">
        <v>34</v>
      </c>
      <c r="G189" s="1" t="s">
        <v>37</v>
      </c>
      <c r="H189" s="2">
        <v>740.9</v>
      </c>
      <c r="I189" s="3">
        <v>2.11</v>
      </c>
      <c r="J189" s="2">
        <v>44.65</v>
      </c>
      <c r="K189" s="2">
        <v>94.31</v>
      </c>
      <c r="L189" s="2">
        <v>95.43</v>
      </c>
      <c r="M189" s="2">
        <v>0</v>
      </c>
      <c r="N189" s="2">
        <v>0</v>
      </c>
      <c r="O189" s="3">
        <v>14.7</v>
      </c>
      <c r="P189" s="3">
        <v>0.56999999999999995</v>
      </c>
      <c r="Q189" s="2">
        <v>3.75</v>
      </c>
      <c r="R189" s="2">
        <v>1.2</v>
      </c>
      <c r="S189" s="2">
        <v>5.37</v>
      </c>
      <c r="T189" s="2">
        <v>11.5</v>
      </c>
      <c r="U189" s="2">
        <v>49.62</v>
      </c>
      <c r="V189" s="2">
        <f>SUM(tbl_ProfitPerTruck[[#This Row],[Truck_Fuel_Cost]:[Overhead_Allocation]])+SUM(K188:N189)</f>
        <v>582.70000000000005</v>
      </c>
      <c r="W189" s="2">
        <f>tbl_ProfitPerTruck[[#This Row],[Final_Invoice_Amount]]-SUM(tbl_ProfitPerTruck[[#This Row],[Direct_Labor_COGS]:[Permit_Fees_COGS]])</f>
        <v>551.16</v>
      </c>
      <c r="X189" s="2">
        <f>tbl_ProfitPerTruck[[#This Row],[Final_Invoice_Amount]]-tbl_ProfitPerTruck[[#This Row],[TTL_COSTS]]</f>
        <v>158.19999999999993</v>
      </c>
    </row>
    <row r="190" spans="1:24" x14ac:dyDescent="0.35">
      <c r="A190" s="13">
        <v>45698</v>
      </c>
      <c r="B190" s="13" t="s">
        <v>148</v>
      </c>
      <c r="C190" s="1" t="s">
        <v>237</v>
      </c>
      <c r="D190" s="1" t="s">
        <v>57</v>
      </c>
      <c r="E190" s="1" t="s">
        <v>24</v>
      </c>
      <c r="F190" s="1" t="s">
        <v>25</v>
      </c>
      <c r="G190" s="1" t="s">
        <v>26</v>
      </c>
      <c r="H190" s="2">
        <v>8645.41</v>
      </c>
      <c r="I190" s="3">
        <v>5</v>
      </c>
      <c r="J190" s="2">
        <v>45.5</v>
      </c>
      <c r="K190" s="2">
        <v>227.52</v>
      </c>
      <c r="L190" s="2">
        <v>2986.52</v>
      </c>
      <c r="M190" s="2">
        <v>0</v>
      </c>
      <c r="N190" s="2">
        <v>99.26</v>
      </c>
      <c r="O190" s="3">
        <v>17.899999999999999</v>
      </c>
      <c r="P190" s="3">
        <v>0.89</v>
      </c>
      <c r="Q190" s="2">
        <v>3.49</v>
      </c>
      <c r="R190" s="2">
        <v>0.93</v>
      </c>
      <c r="S190" s="2">
        <v>7.41</v>
      </c>
      <c r="T190" s="2">
        <v>10.87</v>
      </c>
      <c r="U190" s="2">
        <v>1027.1300000000001</v>
      </c>
      <c r="V190" s="2">
        <f>SUM(tbl_ProfitPerTruck[[#This Row],[Truck_Fuel_Cost]:[Overhead_Allocation]])+SUM(K189:N190)</f>
        <v>4552.87</v>
      </c>
      <c r="W190" s="2">
        <f>tbl_ProfitPerTruck[[#This Row],[Final_Invoice_Amount]]-SUM(tbl_ProfitPerTruck[[#This Row],[Direct_Labor_COGS]:[Permit_Fees_COGS]])</f>
        <v>5332.11</v>
      </c>
      <c r="X190" s="2">
        <f>tbl_ProfitPerTruck[[#This Row],[Final_Invoice_Amount]]-tbl_ProfitPerTruck[[#This Row],[TTL_COSTS]]</f>
        <v>4092.54</v>
      </c>
    </row>
    <row r="191" spans="1:24" x14ac:dyDescent="0.35">
      <c r="A191" s="13">
        <v>45697</v>
      </c>
      <c r="B191" s="13" t="s">
        <v>148</v>
      </c>
      <c r="C191" s="1" t="s">
        <v>238</v>
      </c>
      <c r="D191" s="1" t="s">
        <v>39</v>
      </c>
      <c r="E191" s="1" t="s">
        <v>40</v>
      </c>
      <c r="F191" s="1" t="s">
        <v>34</v>
      </c>
      <c r="G191" s="1" t="s">
        <v>52</v>
      </c>
      <c r="H191" s="2">
        <v>1283.1300000000001</v>
      </c>
      <c r="I191" s="3">
        <v>3.99</v>
      </c>
      <c r="J191" s="2">
        <v>47.55</v>
      </c>
      <c r="K191" s="2">
        <v>189.5</v>
      </c>
      <c r="L191" s="2">
        <v>230.04</v>
      </c>
      <c r="M191" s="2">
        <v>0</v>
      </c>
      <c r="N191" s="2">
        <v>0</v>
      </c>
      <c r="O191" s="3">
        <v>22.5</v>
      </c>
      <c r="P191" s="3">
        <v>1.01</v>
      </c>
      <c r="Q191" s="2">
        <v>4.6399999999999997</v>
      </c>
      <c r="R191" s="2">
        <v>1.43</v>
      </c>
      <c r="S191" s="2">
        <v>4.67</v>
      </c>
      <c r="T191" s="2">
        <v>8.7100000000000009</v>
      </c>
      <c r="U191" s="2">
        <v>97.79</v>
      </c>
      <c r="V191" s="2">
        <f>SUM(tbl_ProfitPerTruck[[#This Row],[Truck_Fuel_Cost]:[Overhead_Allocation]])+SUM(K190:N191)</f>
        <v>3850.08</v>
      </c>
      <c r="W191" s="2">
        <f>tbl_ProfitPerTruck[[#This Row],[Final_Invoice_Amount]]-SUM(tbl_ProfitPerTruck[[#This Row],[Direct_Labor_COGS]:[Permit_Fees_COGS]])</f>
        <v>863.59000000000015</v>
      </c>
      <c r="X191" s="2">
        <f>tbl_ProfitPerTruck[[#This Row],[Final_Invoice_Amount]]-tbl_ProfitPerTruck[[#This Row],[TTL_COSTS]]</f>
        <v>-2566.9499999999998</v>
      </c>
    </row>
    <row r="192" spans="1:24" x14ac:dyDescent="0.35">
      <c r="A192" s="13">
        <v>45700</v>
      </c>
      <c r="B192" s="13" t="s">
        <v>148</v>
      </c>
      <c r="C192" s="1" t="s">
        <v>239</v>
      </c>
      <c r="D192" s="1" t="s">
        <v>28</v>
      </c>
      <c r="E192" s="1" t="s">
        <v>29</v>
      </c>
      <c r="F192" s="1" t="s">
        <v>30</v>
      </c>
      <c r="G192" s="1" t="s">
        <v>37</v>
      </c>
      <c r="H192" s="2">
        <v>320.25</v>
      </c>
      <c r="I192" s="3">
        <v>1.7</v>
      </c>
      <c r="J192" s="2">
        <v>46.17</v>
      </c>
      <c r="K192" s="2">
        <v>78.680000000000007</v>
      </c>
      <c r="L192" s="2">
        <v>32.020000000000003</v>
      </c>
      <c r="M192" s="2">
        <v>0</v>
      </c>
      <c r="N192" s="2">
        <v>0</v>
      </c>
      <c r="O192" s="3">
        <v>7.4</v>
      </c>
      <c r="P192" s="3">
        <v>0.28000000000000003</v>
      </c>
      <c r="Q192" s="2">
        <v>1.92</v>
      </c>
      <c r="R192" s="2">
        <v>0.47</v>
      </c>
      <c r="S192" s="2">
        <v>6.85</v>
      </c>
      <c r="T192" s="2">
        <v>10.67</v>
      </c>
      <c r="U192" s="2">
        <v>25</v>
      </c>
      <c r="V192" s="2">
        <f>SUM(tbl_ProfitPerTruck[[#This Row],[Truck_Fuel_Cost]:[Overhead_Allocation]])+SUM(K191:N192)</f>
        <v>575.15</v>
      </c>
      <c r="W192" s="2">
        <f>tbl_ProfitPerTruck[[#This Row],[Final_Invoice_Amount]]-SUM(tbl_ProfitPerTruck[[#This Row],[Direct_Labor_COGS]:[Permit_Fees_COGS]])</f>
        <v>209.54999999999998</v>
      </c>
      <c r="X192" s="2">
        <f>tbl_ProfitPerTruck[[#This Row],[Final_Invoice_Amount]]-tbl_ProfitPerTruck[[#This Row],[TTL_COSTS]]</f>
        <v>-254.89999999999998</v>
      </c>
    </row>
    <row r="193" spans="1:24" x14ac:dyDescent="0.35">
      <c r="A193" s="13">
        <v>45710</v>
      </c>
      <c r="B193" s="13" t="s">
        <v>148</v>
      </c>
      <c r="C193" s="1" t="s">
        <v>240</v>
      </c>
      <c r="D193" s="1" t="s">
        <v>49</v>
      </c>
      <c r="E193" s="1" t="s">
        <v>29</v>
      </c>
      <c r="F193" s="1" t="s">
        <v>30</v>
      </c>
      <c r="G193" s="1" t="s">
        <v>52</v>
      </c>
      <c r="H193" s="2">
        <v>427.64</v>
      </c>
      <c r="I193" s="3">
        <v>1.65</v>
      </c>
      <c r="J193" s="2">
        <v>43.21</v>
      </c>
      <c r="K193" s="2">
        <v>71.33</v>
      </c>
      <c r="L193" s="2">
        <v>14.01</v>
      </c>
      <c r="M193" s="2">
        <v>0</v>
      </c>
      <c r="N193" s="2">
        <v>0</v>
      </c>
      <c r="O193" s="3">
        <v>6.5</v>
      </c>
      <c r="P193" s="3">
        <v>0.34</v>
      </c>
      <c r="Q193" s="2">
        <v>1.53</v>
      </c>
      <c r="R193" s="2">
        <v>0.43</v>
      </c>
      <c r="S193" s="2">
        <v>7.39</v>
      </c>
      <c r="T193" s="2">
        <v>11.55</v>
      </c>
      <c r="U193" s="2">
        <v>44.19</v>
      </c>
      <c r="V193" s="2">
        <f>SUM(tbl_ProfitPerTruck[[#This Row],[Truck_Fuel_Cost]:[Overhead_Allocation]])+SUM(K192:N193)</f>
        <v>261.13</v>
      </c>
      <c r="W193" s="2">
        <f>tbl_ProfitPerTruck[[#This Row],[Final_Invoice_Amount]]-SUM(tbl_ProfitPerTruck[[#This Row],[Direct_Labor_COGS]:[Permit_Fees_COGS]])</f>
        <v>342.29999999999995</v>
      </c>
      <c r="X193" s="2">
        <f>tbl_ProfitPerTruck[[#This Row],[Final_Invoice_Amount]]-tbl_ProfitPerTruck[[#This Row],[TTL_COSTS]]</f>
        <v>166.51</v>
      </c>
    </row>
    <row r="194" spans="1:24" x14ac:dyDescent="0.35">
      <c r="A194" s="13">
        <v>45701</v>
      </c>
      <c r="B194" s="13" t="s">
        <v>148</v>
      </c>
      <c r="C194" s="1" t="s">
        <v>241</v>
      </c>
      <c r="D194" s="1" t="s">
        <v>51</v>
      </c>
      <c r="E194" s="1" t="s">
        <v>29</v>
      </c>
      <c r="F194" s="1" t="s">
        <v>30</v>
      </c>
      <c r="G194" s="1" t="s">
        <v>35</v>
      </c>
      <c r="H194" s="2">
        <v>277.27</v>
      </c>
      <c r="I194" s="3">
        <v>1.18</v>
      </c>
      <c r="J194" s="2">
        <v>46.31</v>
      </c>
      <c r="K194" s="2">
        <v>54.66</v>
      </c>
      <c r="L194" s="2">
        <v>9.44</v>
      </c>
      <c r="M194" s="2">
        <v>0</v>
      </c>
      <c r="N194" s="2">
        <v>0</v>
      </c>
      <c r="O194" s="3">
        <v>32.700000000000003</v>
      </c>
      <c r="P194" s="3">
        <v>1.59</v>
      </c>
      <c r="Q194" s="2">
        <v>7.4</v>
      </c>
      <c r="R194" s="2">
        <v>1.71</v>
      </c>
      <c r="S194" s="2">
        <v>7.41</v>
      </c>
      <c r="T194" s="2">
        <v>11.75</v>
      </c>
      <c r="U194" s="2">
        <v>25.17</v>
      </c>
      <c r="V194" s="2">
        <f>SUM(tbl_ProfitPerTruck[[#This Row],[Truck_Fuel_Cost]:[Overhead_Allocation]])+SUM(K193:N194)</f>
        <v>202.88</v>
      </c>
      <c r="W194" s="2">
        <f>tbl_ProfitPerTruck[[#This Row],[Final_Invoice_Amount]]-SUM(tbl_ProfitPerTruck[[#This Row],[Direct_Labor_COGS]:[Permit_Fees_COGS]])</f>
        <v>213.17</v>
      </c>
      <c r="X194" s="2">
        <f>tbl_ProfitPerTruck[[#This Row],[Final_Invoice_Amount]]-tbl_ProfitPerTruck[[#This Row],[TTL_COSTS]]</f>
        <v>74.389999999999986</v>
      </c>
    </row>
    <row r="195" spans="1:24" x14ac:dyDescent="0.35">
      <c r="A195" s="13">
        <v>45700</v>
      </c>
      <c r="B195" s="13" t="s">
        <v>148</v>
      </c>
      <c r="C195" s="1" t="s">
        <v>242</v>
      </c>
      <c r="D195" s="1" t="s">
        <v>42</v>
      </c>
      <c r="E195" s="1" t="s">
        <v>24</v>
      </c>
      <c r="F195" s="1" t="s">
        <v>34</v>
      </c>
      <c r="G195" s="1" t="s">
        <v>52</v>
      </c>
      <c r="H195" s="2">
        <v>1131.51</v>
      </c>
      <c r="I195" s="3">
        <v>2.16</v>
      </c>
      <c r="J195" s="2">
        <v>37.909999999999997</v>
      </c>
      <c r="K195" s="2">
        <v>81.84</v>
      </c>
      <c r="L195" s="2">
        <v>171.36</v>
      </c>
      <c r="M195" s="2">
        <v>0</v>
      </c>
      <c r="N195" s="2">
        <v>0</v>
      </c>
      <c r="O195" s="3">
        <v>29.4</v>
      </c>
      <c r="P195" s="3">
        <v>1.3</v>
      </c>
      <c r="Q195" s="2">
        <v>7.52</v>
      </c>
      <c r="R195" s="2">
        <v>2.2599999999999998</v>
      </c>
      <c r="S195" s="2">
        <v>6.03</v>
      </c>
      <c r="T195" s="2">
        <v>9.4600000000000009</v>
      </c>
      <c r="U195" s="2">
        <v>107.08</v>
      </c>
      <c r="V195" s="2">
        <f>SUM(tbl_ProfitPerTruck[[#This Row],[Truck_Fuel_Cost]:[Overhead_Allocation]])+SUM(K194:N195)</f>
        <v>449.65</v>
      </c>
      <c r="W195" s="2">
        <f>tbl_ProfitPerTruck[[#This Row],[Final_Invoice_Amount]]-SUM(tbl_ProfitPerTruck[[#This Row],[Direct_Labor_COGS]:[Permit_Fees_COGS]])</f>
        <v>878.31</v>
      </c>
      <c r="X195" s="2">
        <f>tbl_ProfitPerTruck[[#This Row],[Final_Invoice_Amount]]-tbl_ProfitPerTruck[[#This Row],[TTL_COSTS]]</f>
        <v>681.86</v>
      </c>
    </row>
    <row r="196" spans="1:24" x14ac:dyDescent="0.35">
      <c r="A196" s="13">
        <v>45707</v>
      </c>
      <c r="B196" s="13" t="s">
        <v>148</v>
      </c>
      <c r="C196" s="1" t="s">
        <v>243</v>
      </c>
      <c r="D196" s="1" t="s">
        <v>49</v>
      </c>
      <c r="E196" s="1" t="s">
        <v>29</v>
      </c>
      <c r="F196" s="1" t="s">
        <v>34</v>
      </c>
      <c r="G196" s="1" t="s">
        <v>35</v>
      </c>
      <c r="H196" s="2">
        <v>823.35</v>
      </c>
      <c r="I196" s="3">
        <v>2.96</v>
      </c>
      <c r="J196" s="2">
        <v>53.44</v>
      </c>
      <c r="K196" s="2">
        <v>158.41</v>
      </c>
      <c r="L196" s="2">
        <v>169.98</v>
      </c>
      <c r="M196" s="2">
        <v>0</v>
      </c>
      <c r="N196" s="2">
        <v>0</v>
      </c>
      <c r="O196" s="3">
        <v>7.5</v>
      </c>
      <c r="P196" s="3">
        <v>0.48</v>
      </c>
      <c r="Q196" s="2">
        <v>1.7</v>
      </c>
      <c r="R196" s="2">
        <v>0.9</v>
      </c>
      <c r="S196" s="2">
        <v>4.68</v>
      </c>
      <c r="T196" s="2">
        <v>7.02</v>
      </c>
      <c r="U196" s="2">
        <v>81.03</v>
      </c>
      <c r="V196" s="2">
        <f>SUM(tbl_ProfitPerTruck[[#This Row],[Truck_Fuel_Cost]:[Overhead_Allocation]])+SUM(K195:N196)</f>
        <v>676.92000000000007</v>
      </c>
      <c r="W196" s="2">
        <f>tbl_ProfitPerTruck[[#This Row],[Final_Invoice_Amount]]-SUM(tbl_ProfitPerTruck[[#This Row],[Direct_Labor_COGS]:[Permit_Fees_COGS]])</f>
        <v>494.96000000000004</v>
      </c>
      <c r="X196" s="2">
        <f>tbl_ProfitPerTruck[[#This Row],[Final_Invoice_Amount]]-tbl_ProfitPerTruck[[#This Row],[TTL_COSTS]]</f>
        <v>146.42999999999995</v>
      </c>
    </row>
    <row r="197" spans="1:24" x14ac:dyDescent="0.35">
      <c r="A197" s="13">
        <v>45689</v>
      </c>
      <c r="B197" s="13" t="s">
        <v>148</v>
      </c>
      <c r="C197" s="1" t="s">
        <v>244</v>
      </c>
      <c r="D197" s="1" t="s">
        <v>23</v>
      </c>
      <c r="E197" s="1" t="s">
        <v>24</v>
      </c>
      <c r="F197" s="1" t="s">
        <v>34</v>
      </c>
      <c r="G197" s="1" t="s">
        <v>31</v>
      </c>
      <c r="H197" s="2">
        <v>816.19</v>
      </c>
      <c r="I197" s="3">
        <v>3</v>
      </c>
      <c r="J197" s="2">
        <v>54.33</v>
      </c>
      <c r="K197" s="2">
        <v>163.15</v>
      </c>
      <c r="L197" s="2">
        <v>217.72</v>
      </c>
      <c r="M197" s="2">
        <v>25.27</v>
      </c>
      <c r="N197" s="2">
        <v>0</v>
      </c>
      <c r="O197" s="3">
        <v>19.7</v>
      </c>
      <c r="P197" s="3">
        <v>0.94</v>
      </c>
      <c r="Q197" s="2">
        <v>4.91</v>
      </c>
      <c r="R197" s="2">
        <v>1.98</v>
      </c>
      <c r="S197" s="2">
        <v>6.58</v>
      </c>
      <c r="T197" s="2">
        <v>7.67</v>
      </c>
      <c r="U197" s="2">
        <v>63.63</v>
      </c>
      <c r="V197" s="2">
        <f>SUM(tbl_ProfitPerTruck[[#This Row],[Truck_Fuel_Cost]:[Overhead_Allocation]])+SUM(K196:N197)</f>
        <v>819.3</v>
      </c>
      <c r="W197" s="2">
        <f>tbl_ProfitPerTruck[[#This Row],[Final_Invoice_Amount]]-SUM(tbl_ProfitPerTruck[[#This Row],[Direct_Labor_COGS]:[Permit_Fees_COGS]])</f>
        <v>410.05000000000007</v>
      </c>
      <c r="X197" s="2">
        <f>tbl_ProfitPerTruck[[#This Row],[Final_Invoice_Amount]]-tbl_ProfitPerTruck[[#This Row],[TTL_COSTS]]</f>
        <v>-3.1099999999999</v>
      </c>
    </row>
    <row r="198" spans="1:24" x14ac:dyDescent="0.35">
      <c r="A198" s="13">
        <v>45704</v>
      </c>
      <c r="B198" s="13" t="s">
        <v>148</v>
      </c>
      <c r="C198" s="1" t="s">
        <v>245</v>
      </c>
      <c r="D198" s="1" t="s">
        <v>51</v>
      </c>
      <c r="E198" s="1" t="s">
        <v>29</v>
      </c>
      <c r="F198" s="1" t="s">
        <v>34</v>
      </c>
      <c r="G198" s="1" t="s">
        <v>31</v>
      </c>
      <c r="H198" s="2">
        <v>717.93</v>
      </c>
      <c r="I198" s="3">
        <v>3.01</v>
      </c>
      <c r="J198" s="2">
        <v>45.85</v>
      </c>
      <c r="K198" s="2">
        <v>138.06</v>
      </c>
      <c r="L198" s="2">
        <v>174.32</v>
      </c>
      <c r="M198" s="2">
        <v>0</v>
      </c>
      <c r="N198" s="2">
        <v>0</v>
      </c>
      <c r="O198" s="3">
        <v>33.5</v>
      </c>
      <c r="P198" s="3">
        <v>1.72</v>
      </c>
      <c r="Q198" s="2">
        <v>6.71</v>
      </c>
      <c r="R198" s="2">
        <v>4.01</v>
      </c>
      <c r="S198" s="2">
        <v>4.7699999999999996</v>
      </c>
      <c r="T198" s="2">
        <v>7.01</v>
      </c>
      <c r="U198" s="2">
        <v>44.98</v>
      </c>
      <c r="V198" s="2">
        <f>SUM(tbl_ProfitPerTruck[[#This Row],[Truck_Fuel_Cost]:[Overhead_Allocation]])+SUM(K197:N198)</f>
        <v>786</v>
      </c>
      <c r="W198" s="2">
        <f>tbl_ProfitPerTruck[[#This Row],[Final_Invoice_Amount]]-SUM(tbl_ProfitPerTruck[[#This Row],[Direct_Labor_COGS]:[Permit_Fees_COGS]])</f>
        <v>405.54999999999995</v>
      </c>
      <c r="X198" s="2">
        <f>tbl_ProfitPerTruck[[#This Row],[Final_Invoice_Amount]]-tbl_ProfitPerTruck[[#This Row],[TTL_COSTS]]</f>
        <v>-68.07000000000005</v>
      </c>
    </row>
    <row r="199" spans="1:24" x14ac:dyDescent="0.35">
      <c r="A199" s="13">
        <v>45692</v>
      </c>
      <c r="B199" s="13" t="s">
        <v>148</v>
      </c>
      <c r="C199" s="1" t="s">
        <v>246</v>
      </c>
      <c r="D199" s="1" t="s">
        <v>23</v>
      </c>
      <c r="E199" s="1" t="s">
        <v>24</v>
      </c>
      <c r="F199" s="1" t="s">
        <v>25</v>
      </c>
      <c r="G199" s="1" t="s">
        <v>31</v>
      </c>
      <c r="H199" s="2">
        <v>10427.08</v>
      </c>
      <c r="I199" s="3">
        <v>12.29</v>
      </c>
      <c r="J199" s="2">
        <v>46.69</v>
      </c>
      <c r="K199" s="2">
        <v>573.73</v>
      </c>
      <c r="L199" s="2">
        <v>3881.7</v>
      </c>
      <c r="M199" s="2">
        <v>829.08</v>
      </c>
      <c r="N199" s="2">
        <v>0</v>
      </c>
      <c r="O199" s="3">
        <v>12.7</v>
      </c>
      <c r="P199" s="3">
        <v>0.71</v>
      </c>
      <c r="Q199" s="2">
        <v>3.35</v>
      </c>
      <c r="R199" s="2">
        <v>1.18</v>
      </c>
      <c r="S199" s="2">
        <v>4.7699999999999996</v>
      </c>
      <c r="T199" s="2">
        <v>9.44</v>
      </c>
      <c r="U199" s="2">
        <v>674.2</v>
      </c>
      <c r="V199" s="2">
        <f>SUM(tbl_ProfitPerTruck[[#This Row],[Truck_Fuel_Cost]:[Overhead_Allocation]])+SUM(K198:N199)</f>
        <v>6289.83</v>
      </c>
      <c r="W199" s="2">
        <f>tbl_ProfitPerTruck[[#This Row],[Final_Invoice_Amount]]-SUM(tbl_ProfitPerTruck[[#This Row],[Direct_Labor_COGS]:[Permit_Fees_COGS]])</f>
        <v>5142.57</v>
      </c>
      <c r="X199" s="2">
        <f>tbl_ProfitPerTruck[[#This Row],[Final_Invoice_Amount]]-tbl_ProfitPerTruck[[#This Row],[TTL_COSTS]]</f>
        <v>4137.25</v>
      </c>
    </row>
    <row r="200" spans="1:24" x14ac:dyDescent="0.35">
      <c r="A200" s="13">
        <v>45692</v>
      </c>
      <c r="B200" s="13" t="s">
        <v>148</v>
      </c>
      <c r="C200" s="1" t="s">
        <v>247</v>
      </c>
      <c r="D200" s="1" t="s">
        <v>51</v>
      </c>
      <c r="E200" s="1" t="s">
        <v>29</v>
      </c>
      <c r="F200" s="1" t="s">
        <v>34</v>
      </c>
      <c r="G200" s="1" t="s">
        <v>43</v>
      </c>
      <c r="H200" s="2">
        <v>681.21</v>
      </c>
      <c r="I200" s="3">
        <v>2.08</v>
      </c>
      <c r="J200" s="2">
        <v>41.83</v>
      </c>
      <c r="K200" s="2">
        <v>87.19</v>
      </c>
      <c r="L200" s="2">
        <v>167.22</v>
      </c>
      <c r="M200" s="2">
        <v>0</v>
      </c>
      <c r="N200" s="2">
        <v>0</v>
      </c>
      <c r="O200" s="3">
        <v>15.2</v>
      </c>
      <c r="P200" s="3">
        <v>0.88</v>
      </c>
      <c r="Q200" s="2">
        <v>2.85</v>
      </c>
      <c r="R200" s="2">
        <v>1.78</v>
      </c>
      <c r="S200" s="2">
        <v>6.07</v>
      </c>
      <c r="T200" s="2">
        <v>8.5</v>
      </c>
      <c r="U200" s="2">
        <v>44.01</v>
      </c>
      <c r="V200" s="2">
        <f>SUM(tbl_ProfitPerTruck[[#This Row],[Truck_Fuel_Cost]:[Overhead_Allocation]])+SUM(K199:N200)</f>
        <v>5602.13</v>
      </c>
      <c r="W200" s="2">
        <f>tbl_ProfitPerTruck[[#This Row],[Final_Invoice_Amount]]-SUM(tbl_ProfitPerTruck[[#This Row],[Direct_Labor_COGS]:[Permit_Fees_COGS]])</f>
        <v>426.80000000000007</v>
      </c>
      <c r="X200" s="2">
        <f>tbl_ProfitPerTruck[[#This Row],[Final_Invoice_Amount]]-tbl_ProfitPerTruck[[#This Row],[TTL_COSTS]]</f>
        <v>-4920.92</v>
      </c>
    </row>
    <row r="201" spans="1:24" x14ac:dyDescent="0.35">
      <c r="A201" s="13">
        <v>45711</v>
      </c>
      <c r="B201" s="13" t="s">
        <v>148</v>
      </c>
      <c r="C201" s="1" t="s">
        <v>248</v>
      </c>
      <c r="D201" s="1" t="s">
        <v>33</v>
      </c>
      <c r="E201" s="1" t="s">
        <v>29</v>
      </c>
      <c r="F201" s="1" t="s">
        <v>34</v>
      </c>
      <c r="G201" s="1" t="s">
        <v>52</v>
      </c>
      <c r="H201" s="2">
        <v>731.64</v>
      </c>
      <c r="I201" s="3">
        <v>2.7</v>
      </c>
      <c r="J201" s="2">
        <v>40.340000000000003</v>
      </c>
      <c r="K201" s="2">
        <v>109.01</v>
      </c>
      <c r="L201" s="2">
        <v>166.68</v>
      </c>
      <c r="M201" s="2">
        <v>0</v>
      </c>
      <c r="N201" s="2">
        <v>0</v>
      </c>
      <c r="O201" s="3">
        <v>17.399999999999999</v>
      </c>
      <c r="P201" s="3">
        <v>0.89</v>
      </c>
      <c r="Q201" s="2">
        <v>3.49</v>
      </c>
      <c r="R201" s="2">
        <v>1.92</v>
      </c>
      <c r="S201" s="2">
        <v>5.7</v>
      </c>
      <c r="T201" s="2">
        <v>8.4600000000000009</v>
      </c>
      <c r="U201" s="2">
        <v>50.59</v>
      </c>
      <c r="V201" s="2">
        <f>SUM(tbl_ProfitPerTruck[[#This Row],[Truck_Fuel_Cost]:[Overhead_Allocation]])+SUM(K200:N201)</f>
        <v>600.26</v>
      </c>
      <c r="W201" s="2">
        <f>tbl_ProfitPerTruck[[#This Row],[Final_Invoice_Amount]]-SUM(tbl_ProfitPerTruck[[#This Row],[Direct_Labor_COGS]:[Permit_Fees_COGS]])</f>
        <v>455.95</v>
      </c>
      <c r="X201" s="2">
        <f>tbl_ProfitPerTruck[[#This Row],[Final_Invoice_Amount]]-tbl_ProfitPerTruck[[#This Row],[TTL_COSTS]]</f>
        <v>131.38</v>
      </c>
    </row>
    <row r="202" spans="1:24" x14ac:dyDescent="0.35">
      <c r="A202" s="13">
        <v>45739</v>
      </c>
      <c r="B202" s="13" t="s">
        <v>249</v>
      </c>
      <c r="C202" s="1" t="s">
        <v>250</v>
      </c>
      <c r="D202" s="1" t="s">
        <v>57</v>
      </c>
      <c r="E202" s="1" t="s">
        <v>24</v>
      </c>
      <c r="F202" s="1" t="s">
        <v>34</v>
      </c>
      <c r="G202" s="1" t="s">
        <v>35</v>
      </c>
      <c r="H202" s="2">
        <v>780.4</v>
      </c>
      <c r="I202" s="3">
        <v>2.71</v>
      </c>
      <c r="J202" s="2">
        <v>38.840000000000003</v>
      </c>
      <c r="K202" s="2">
        <v>105.12</v>
      </c>
      <c r="L202" s="2">
        <v>168.01</v>
      </c>
      <c r="M202" s="2">
        <v>0</v>
      </c>
      <c r="N202" s="2">
        <v>0</v>
      </c>
      <c r="O202" s="3">
        <v>16.8</v>
      </c>
      <c r="P202" s="3">
        <v>0.96</v>
      </c>
      <c r="Q202" s="2">
        <v>4.04</v>
      </c>
      <c r="R202" s="2">
        <v>1.26</v>
      </c>
      <c r="S202" s="2">
        <v>6.44</v>
      </c>
      <c r="T202" s="2">
        <v>7.61</v>
      </c>
      <c r="U202" s="2">
        <v>88.43</v>
      </c>
      <c r="V202" s="2">
        <f>SUM(tbl_ProfitPerTruck[[#This Row],[Truck_Fuel_Cost]:[Overhead_Allocation]])+SUM(K201:N202)</f>
        <v>656.59999999999991</v>
      </c>
      <c r="W202" s="2">
        <f>tbl_ProfitPerTruck[[#This Row],[Final_Invoice_Amount]]-SUM(tbl_ProfitPerTruck[[#This Row],[Direct_Labor_COGS]:[Permit_Fees_COGS]])</f>
        <v>507.27</v>
      </c>
      <c r="X202" s="2">
        <f>tbl_ProfitPerTruck[[#This Row],[Final_Invoice_Amount]]-tbl_ProfitPerTruck[[#This Row],[TTL_COSTS]]</f>
        <v>123.80000000000007</v>
      </c>
    </row>
    <row r="203" spans="1:24" x14ac:dyDescent="0.35">
      <c r="A203" s="13">
        <v>45739</v>
      </c>
      <c r="B203" s="13" t="s">
        <v>249</v>
      </c>
      <c r="C203" s="1" t="s">
        <v>251</v>
      </c>
      <c r="D203" s="1" t="s">
        <v>49</v>
      </c>
      <c r="E203" s="1" t="s">
        <v>29</v>
      </c>
      <c r="F203" s="1" t="s">
        <v>30</v>
      </c>
      <c r="G203" s="1" t="s">
        <v>52</v>
      </c>
      <c r="H203" s="2">
        <v>301.79000000000002</v>
      </c>
      <c r="I203" s="3">
        <v>1.64</v>
      </c>
      <c r="J203" s="2">
        <v>45.88</v>
      </c>
      <c r="K203" s="2">
        <v>75.05</v>
      </c>
      <c r="L203" s="2">
        <v>22.51</v>
      </c>
      <c r="M203" s="2">
        <v>0</v>
      </c>
      <c r="N203" s="2">
        <v>0</v>
      </c>
      <c r="O203" s="3">
        <v>29.6</v>
      </c>
      <c r="P203" s="3">
        <v>1.4</v>
      </c>
      <c r="Q203" s="2">
        <v>6.7</v>
      </c>
      <c r="R203" s="2">
        <v>1.97</v>
      </c>
      <c r="S203" s="2">
        <v>5.41</v>
      </c>
      <c r="T203" s="2">
        <v>8.4499999999999993</v>
      </c>
      <c r="U203" s="2">
        <v>28.31</v>
      </c>
      <c r="V203" s="2">
        <f>SUM(tbl_ProfitPerTruck[[#This Row],[Truck_Fuel_Cost]:[Overhead_Allocation]])+SUM(K202:N203)</f>
        <v>421.53</v>
      </c>
      <c r="W203" s="2">
        <f>tbl_ProfitPerTruck[[#This Row],[Final_Invoice_Amount]]-SUM(tbl_ProfitPerTruck[[#This Row],[Direct_Labor_COGS]:[Permit_Fees_COGS]])</f>
        <v>204.23000000000002</v>
      </c>
      <c r="X203" s="2">
        <f>tbl_ProfitPerTruck[[#This Row],[Final_Invoice_Amount]]-tbl_ProfitPerTruck[[#This Row],[TTL_COSTS]]</f>
        <v>-119.73999999999995</v>
      </c>
    </row>
    <row r="204" spans="1:24" x14ac:dyDescent="0.35">
      <c r="A204" s="13">
        <v>45720</v>
      </c>
      <c r="B204" s="13" t="s">
        <v>249</v>
      </c>
      <c r="C204" s="1" t="s">
        <v>252</v>
      </c>
      <c r="D204" s="1" t="s">
        <v>28</v>
      </c>
      <c r="E204" s="1" t="s">
        <v>29</v>
      </c>
      <c r="F204" s="1" t="s">
        <v>30</v>
      </c>
      <c r="G204" s="1" t="s">
        <v>31</v>
      </c>
      <c r="H204" s="2">
        <v>333.54</v>
      </c>
      <c r="I204" s="3">
        <v>1</v>
      </c>
      <c r="J204" s="2">
        <v>44.9</v>
      </c>
      <c r="K204" s="2">
        <v>44.74</v>
      </c>
      <c r="L204" s="2">
        <v>16.64</v>
      </c>
      <c r="M204" s="2">
        <v>0</v>
      </c>
      <c r="N204" s="2">
        <v>0</v>
      </c>
      <c r="O204" s="3">
        <v>2.1</v>
      </c>
      <c r="P204" s="3">
        <v>0.15</v>
      </c>
      <c r="Q204" s="2">
        <v>0.5</v>
      </c>
      <c r="R204" s="2">
        <v>0.11</v>
      </c>
      <c r="S204" s="2">
        <v>6.75</v>
      </c>
      <c r="T204" s="2">
        <v>8.59</v>
      </c>
      <c r="U204" s="2">
        <v>25</v>
      </c>
      <c r="V204" s="2">
        <f>SUM(tbl_ProfitPerTruck[[#This Row],[Truck_Fuel_Cost]:[Overhead_Allocation]])+SUM(K203:N204)</f>
        <v>199.89</v>
      </c>
      <c r="W204" s="2">
        <f>tbl_ProfitPerTruck[[#This Row],[Final_Invoice_Amount]]-SUM(tbl_ProfitPerTruck[[#This Row],[Direct_Labor_COGS]:[Permit_Fees_COGS]])</f>
        <v>272.16000000000003</v>
      </c>
      <c r="X204" s="2">
        <f>tbl_ProfitPerTruck[[#This Row],[Final_Invoice_Amount]]-tbl_ProfitPerTruck[[#This Row],[TTL_COSTS]]</f>
        <v>133.65000000000003</v>
      </c>
    </row>
    <row r="205" spans="1:24" x14ac:dyDescent="0.35">
      <c r="A205" s="13">
        <v>45742</v>
      </c>
      <c r="B205" s="13" t="s">
        <v>249</v>
      </c>
      <c r="C205" s="1" t="s">
        <v>253</v>
      </c>
      <c r="D205" s="1" t="s">
        <v>28</v>
      </c>
      <c r="E205" s="1" t="s">
        <v>29</v>
      </c>
      <c r="F205" s="1" t="s">
        <v>30</v>
      </c>
      <c r="G205" s="1" t="s">
        <v>35</v>
      </c>
      <c r="H205" s="2">
        <v>352.41</v>
      </c>
      <c r="I205" s="3">
        <v>1.57</v>
      </c>
      <c r="J205" s="2">
        <v>48.54</v>
      </c>
      <c r="K205" s="2">
        <v>76.31</v>
      </c>
      <c r="L205" s="2">
        <v>24.96</v>
      </c>
      <c r="M205" s="2">
        <v>0</v>
      </c>
      <c r="N205" s="2">
        <v>0</v>
      </c>
      <c r="O205" s="3">
        <v>19.899999999999999</v>
      </c>
      <c r="P205" s="3">
        <v>0.94</v>
      </c>
      <c r="Q205" s="2">
        <v>4.26</v>
      </c>
      <c r="R205" s="2">
        <v>2.2999999999999998</v>
      </c>
      <c r="S205" s="2">
        <v>4.75</v>
      </c>
      <c r="T205" s="2">
        <v>11.65</v>
      </c>
      <c r="U205" s="2">
        <v>38.630000000000003</v>
      </c>
      <c r="V205" s="2">
        <f>SUM(tbl_ProfitPerTruck[[#This Row],[Truck_Fuel_Cost]:[Overhead_Allocation]])+SUM(K204:N205)</f>
        <v>224.24</v>
      </c>
      <c r="W205" s="2">
        <f>tbl_ProfitPerTruck[[#This Row],[Final_Invoice_Amount]]-SUM(tbl_ProfitPerTruck[[#This Row],[Direct_Labor_COGS]:[Permit_Fees_COGS]])</f>
        <v>251.14000000000001</v>
      </c>
      <c r="X205" s="2">
        <f>tbl_ProfitPerTruck[[#This Row],[Final_Invoice_Amount]]-tbl_ProfitPerTruck[[#This Row],[TTL_COSTS]]</f>
        <v>128.17000000000002</v>
      </c>
    </row>
    <row r="206" spans="1:24" x14ac:dyDescent="0.35">
      <c r="A206" s="13">
        <v>45727</v>
      </c>
      <c r="B206" s="13" t="s">
        <v>249</v>
      </c>
      <c r="C206" s="1" t="s">
        <v>254</v>
      </c>
      <c r="D206" s="1" t="s">
        <v>57</v>
      </c>
      <c r="E206" s="1" t="s">
        <v>24</v>
      </c>
      <c r="F206" s="1" t="s">
        <v>25</v>
      </c>
      <c r="G206" s="1" t="s">
        <v>52</v>
      </c>
      <c r="H206" s="2">
        <v>10811.63</v>
      </c>
      <c r="I206" s="3">
        <v>9.2799999999999994</v>
      </c>
      <c r="J206" s="2">
        <v>49.11</v>
      </c>
      <c r="K206" s="2">
        <v>455.71</v>
      </c>
      <c r="L206" s="2">
        <v>4184.37</v>
      </c>
      <c r="M206" s="2">
        <v>0</v>
      </c>
      <c r="N206" s="2">
        <v>0</v>
      </c>
      <c r="O206" s="3">
        <v>12</v>
      </c>
      <c r="P206" s="3">
        <v>0.57999999999999996</v>
      </c>
      <c r="Q206" s="2">
        <v>3.26</v>
      </c>
      <c r="R206" s="2">
        <v>0.92</v>
      </c>
      <c r="S206" s="2">
        <v>7.39</v>
      </c>
      <c r="T206" s="2">
        <v>7.45</v>
      </c>
      <c r="U206" s="2">
        <v>1094.3699999999999</v>
      </c>
      <c r="V206" s="2">
        <f>SUM(tbl_ProfitPerTruck[[#This Row],[Truck_Fuel_Cost]:[Overhead_Allocation]])+SUM(K205:N206)</f>
        <v>5854.74</v>
      </c>
      <c r="W206" s="2">
        <f>tbl_ProfitPerTruck[[#This Row],[Final_Invoice_Amount]]-SUM(tbl_ProfitPerTruck[[#This Row],[Direct_Labor_COGS]:[Permit_Fees_COGS]])</f>
        <v>6171.5499999999993</v>
      </c>
      <c r="X206" s="2">
        <f>tbl_ProfitPerTruck[[#This Row],[Final_Invoice_Amount]]-tbl_ProfitPerTruck[[#This Row],[TTL_COSTS]]</f>
        <v>4956.8899999999994</v>
      </c>
    </row>
    <row r="207" spans="1:24" x14ac:dyDescent="0.35">
      <c r="A207" s="13">
        <v>45742</v>
      </c>
      <c r="B207" s="13" t="s">
        <v>249</v>
      </c>
      <c r="C207" s="1" t="s">
        <v>255</v>
      </c>
      <c r="D207" s="1" t="s">
        <v>49</v>
      </c>
      <c r="E207" s="1" t="s">
        <v>29</v>
      </c>
      <c r="F207" s="1" t="s">
        <v>34</v>
      </c>
      <c r="G207" s="1" t="s">
        <v>26</v>
      </c>
      <c r="H207" s="2">
        <v>1034.52</v>
      </c>
      <c r="I207" s="3">
        <v>2.29</v>
      </c>
      <c r="J207" s="2">
        <v>46.85</v>
      </c>
      <c r="K207" s="2">
        <v>107.22</v>
      </c>
      <c r="L207" s="2">
        <v>129.36000000000001</v>
      </c>
      <c r="M207" s="2">
        <v>0</v>
      </c>
      <c r="N207" s="2">
        <v>0</v>
      </c>
      <c r="O207" s="3">
        <v>26.1</v>
      </c>
      <c r="P207" s="3">
        <v>1.1599999999999999</v>
      </c>
      <c r="Q207" s="2">
        <v>6.99</v>
      </c>
      <c r="R207" s="2">
        <v>1.64</v>
      </c>
      <c r="S207" s="2">
        <v>5.34</v>
      </c>
      <c r="T207" s="2">
        <v>7.65</v>
      </c>
      <c r="U207" s="2">
        <v>104.04</v>
      </c>
      <c r="V207" s="2">
        <f>SUM(tbl_ProfitPerTruck[[#This Row],[Truck_Fuel_Cost]:[Overhead_Allocation]])+SUM(K206:N207)</f>
        <v>5002.32</v>
      </c>
      <c r="W207" s="2">
        <f>tbl_ProfitPerTruck[[#This Row],[Final_Invoice_Amount]]-SUM(tbl_ProfitPerTruck[[#This Row],[Direct_Labor_COGS]:[Permit_Fees_COGS]])</f>
        <v>797.93999999999994</v>
      </c>
      <c r="X207" s="2">
        <f>tbl_ProfitPerTruck[[#This Row],[Final_Invoice_Amount]]-tbl_ProfitPerTruck[[#This Row],[TTL_COSTS]]</f>
        <v>-3967.7999999999997</v>
      </c>
    </row>
    <row r="208" spans="1:24" x14ac:dyDescent="0.35">
      <c r="A208" s="13">
        <v>45741</v>
      </c>
      <c r="B208" s="13" t="s">
        <v>249</v>
      </c>
      <c r="C208" s="1" t="s">
        <v>256</v>
      </c>
      <c r="D208" s="1" t="s">
        <v>83</v>
      </c>
      <c r="E208" s="1" t="s">
        <v>29</v>
      </c>
      <c r="F208" s="1" t="s">
        <v>30</v>
      </c>
      <c r="G208" s="1" t="s">
        <v>52</v>
      </c>
      <c r="H208" s="2">
        <v>272.94</v>
      </c>
      <c r="I208" s="3">
        <v>1.07</v>
      </c>
      <c r="J208" s="2">
        <v>47.46</v>
      </c>
      <c r="K208" s="2">
        <v>50.95</v>
      </c>
      <c r="L208" s="2">
        <v>9.11</v>
      </c>
      <c r="M208" s="2">
        <v>0</v>
      </c>
      <c r="N208" s="2">
        <v>0</v>
      </c>
      <c r="O208" s="3">
        <v>28.8</v>
      </c>
      <c r="P208" s="3">
        <v>1.32</v>
      </c>
      <c r="Q208" s="2">
        <v>7.95</v>
      </c>
      <c r="R208" s="2">
        <v>2.4500000000000002</v>
      </c>
      <c r="S208" s="2">
        <v>5.8</v>
      </c>
      <c r="T208" s="2">
        <v>9.2899999999999991</v>
      </c>
      <c r="U208" s="2">
        <v>25</v>
      </c>
      <c r="V208" s="2">
        <f>SUM(tbl_ProfitPerTruck[[#This Row],[Truck_Fuel_Cost]:[Overhead_Allocation]])+SUM(K207:N208)</f>
        <v>347.13000000000005</v>
      </c>
      <c r="W208" s="2">
        <f>tbl_ProfitPerTruck[[#This Row],[Final_Invoice_Amount]]-SUM(tbl_ProfitPerTruck[[#This Row],[Direct_Labor_COGS]:[Permit_Fees_COGS]])</f>
        <v>212.88</v>
      </c>
      <c r="X208" s="2">
        <f>tbl_ProfitPerTruck[[#This Row],[Final_Invoice_Amount]]-tbl_ProfitPerTruck[[#This Row],[TTL_COSTS]]</f>
        <v>-74.190000000000055</v>
      </c>
    </row>
    <row r="209" spans="1:24" x14ac:dyDescent="0.35">
      <c r="A209" s="13">
        <v>45730</v>
      </c>
      <c r="B209" s="13" t="s">
        <v>249</v>
      </c>
      <c r="C209" s="1" t="s">
        <v>257</v>
      </c>
      <c r="D209" s="1" t="s">
        <v>80</v>
      </c>
      <c r="E209" s="1" t="s">
        <v>29</v>
      </c>
      <c r="F209" s="1" t="s">
        <v>30</v>
      </c>
      <c r="G209" s="1" t="s">
        <v>31</v>
      </c>
      <c r="H209" s="2">
        <v>292.82</v>
      </c>
      <c r="I209" s="3">
        <v>1.33</v>
      </c>
      <c r="J209" s="2">
        <v>36.340000000000003</v>
      </c>
      <c r="K209" s="2">
        <v>48.37</v>
      </c>
      <c r="L209" s="2">
        <v>23.54</v>
      </c>
      <c r="M209" s="2">
        <v>0</v>
      </c>
      <c r="N209" s="2">
        <v>0</v>
      </c>
      <c r="O209" s="3">
        <v>30</v>
      </c>
      <c r="P209" s="3">
        <v>1.38</v>
      </c>
      <c r="Q209" s="2">
        <v>8.02</v>
      </c>
      <c r="R209" s="2">
        <v>3.04</v>
      </c>
      <c r="S209" s="2">
        <v>6.44</v>
      </c>
      <c r="T209" s="2">
        <v>10.98</v>
      </c>
      <c r="U209" s="2">
        <v>30.82</v>
      </c>
      <c r="V209" s="2">
        <f>SUM(tbl_ProfitPerTruck[[#This Row],[Truck_Fuel_Cost]:[Overhead_Allocation]])+SUM(K208:N209)</f>
        <v>191.26999999999998</v>
      </c>
      <c r="W209" s="2">
        <f>tbl_ProfitPerTruck[[#This Row],[Final_Invoice_Amount]]-SUM(tbl_ProfitPerTruck[[#This Row],[Direct_Labor_COGS]:[Permit_Fees_COGS]])</f>
        <v>220.91</v>
      </c>
      <c r="X209" s="2">
        <f>tbl_ProfitPerTruck[[#This Row],[Final_Invoice_Amount]]-tbl_ProfitPerTruck[[#This Row],[TTL_COSTS]]</f>
        <v>101.55000000000001</v>
      </c>
    </row>
    <row r="210" spans="1:24" x14ac:dyDescent="0.35">
      <c r="A210" s="13">
        <v>45729</v>
      </c>
      <c r="B210" s="13" t="s">
        <v>249</v>
      </c>
      <c r="C210" s="1" t="s">
        <v>258</v>
      </c>
      <c r="D210" s="1" t="s">
        <v>42</v>
      </c>
      <c r="E210" s="1" t="s">
        <v>24</v>
      </c>
      <c r="F210" s="1" t="s">
        <v>34</v>
      </c>
      <c r="G210" s="1" t="s">
        <v>35</v>
      </c>
      <c r="H210" s="2">
        <v>664.5</v>
      </c>
      <c r="I210" s="3">
        <v>1.87</v>
      </c>
      <c r="J210" s="2">
        <v>50.1</v>
      </c>
      <c r="K210" s="2">
        <v>93.46</v>
      </c>
      <c r="L210" s="2">
        <v>104.2</v>
      </c>
      <c r="M210" s="2">
        <v>0</v>
      </c>
      <c r="N210" s="2">
        <v>0</v>
      </c>
      <c r="O210" s="3">
        <v>25.3</v>
      </c>
      <c r="P210" s="3">
        <v>1.24</v>
      </c>
      <c r="Q210" s="2">
        <v>5.55</v>
      </c>
      <c r="R210" s="2">
        <v>2.5299999999999998</v>
      </c>
      <c r="S210" s="2">
        <v>5.0999999999999996</v>
      </c>
      <c r="T210" s="2">
        <v>11.45</v>
      </c>
      <c r="U210" s="2">
        <v>51.33</v>
      </c>
      <c r="V210" s="2">
        <f>SUM(tbl_ProfitPerTruck[[#This Row],[Truck_Fuel_Cost]:[Overhead_Allocation]])+SUM(K209:N210)</f>
        <v>345.53</v>
      </c>
      <c r="W210" s="2">
        <f>tbl_ProfitPerTruck[[#This Row],[Final_Invoice_Amount]]-SUM(tbl_ProfitPerTruck[[#This Row],[Direct_Labor_COGS]:[Permit_Fees_COGS]])</f>
        <v>466.84000000000003</v>
      </c>
      <c r="X210" s="2">
        <f>tbl_ProfitPerTruck[[#This Row],[Final_Invoice_Amount]]-tbl_ProfitPerTruck[[#This Row],[TTL_COSTS]]</f>
        <v>318.97000000000003</v>
      </c>
    </row>
    <row r="211" spans="1:24" x14ac:dyDescent="0.35">
      <c r="A211" s="13">
        <v>45719</v>
      </c>
      <c r="B211" s="13" t="s">
        <v>249</v>
      </c>
      <c r="C211" s="1" t="s">
        <v>259</v>
      </c>
      <c r="D211" s="1" t="s">
        <v>57</v>
      </c>
      <c r="E211" s="1" t="s">
        <v>24</v>
      </c>
      <c r="F211" s="1" t="s">
        <v>25</v>
      </c>
      <c r="G211" s="1" t="s">
        <v>37</v>
      </c>
      <c r="H211" s="2">
        <v>11303.75</v>
      </c>
      <c r="I211" s="3">
        <v>11.79</v>
      </c>
      <c r="J211" s="2">
        <v>45.92</v>
      </c>
      <c r="K211" s="2">
        <v>541.53</v>
      </c>
      <c r="L211" s="2">
        <v>3300.52</v>
      </c>
      <c r="M211" s="2">
        <v>918.8</v>
      </c>
      <c r="N211" s="2">
        <v>0</v>
      </c>
      <c r="O211" s="3">
        <v>31.3</v>
      </c>
      <c r="P211" s="3">
        <v>1.4</v>
      </c>
      <c r="Q211" s="2">
        <v>8.49</v>
      </c>
      <c r="R211" s="2">
        <v>3.4</v>
      </c>
      <c r="S211" s="2">
        <v>6.63</v>
      </c>
      <c r="T211" s="2">
        <v>11.74</v>
      </c>
      <c r="U211" s="2">
        <v>699.54</v>
      </c>
      <c r="V211" s="2">
        <f>SUM(tbl_ProfitPerTruck[[#This Row],[Truck_Fuel_Cost]:[Overhead_Allocation]])+SUM(K210:N211)</f>
        <v>5688.31</v>
      </c>
      <c r="W211" s="2">
        <f>tbl_ProfitPerTruck[[#This Row],[Final_Invoice_Amount]]-SUM(tbl_ProfitPerTruck[[#This Row],[Direct_Labor_COGS]:[Permit_Fees_COGS]])</f>
        <v>6542.9</v>
      </c>
      <c r="X211" s="2">
        <f>tbl_ProfitPerTruck[[#This Row],[Final_Invoice_Amount]]-tbl_ProfitPerTruck[[#This Row],[TTL_COSTS]]</f>
        <v>5615.44</v>
      </c>
    </row>
    <row r="212" spans="1:24" x14ac:dyDescent="0.35">
      <c r="A212" s="13">
        <v>45719</v>
      </c>
      <c r="B212" s="13" t="s">
        <v>249</v>
      </c>
      <c r="C212" s="1" t="s">
        <v>260</v>
      </c>
      <c r="D212" s="1" t="s">
        <v>80</v>
      </c>
      <c r="E212" s="1" t="s">
        <v>29</v>
      </c>
      <c r="F212" s="1" t="s">
        <v>30</v>
      </c>
      <c r="G212" s="1" t="s">
        <v>35</v>
      </c>
      <c r="H212" s="2">
        <v>356.74</v>
      </c>
      <c r="I212" s="3">
        <v>0.4</v>
      </c>
      <c r="J212" s="2">
        <v>44.69</v>
      </c>
      <c r="K212" s="2">
        <v>17.88</v>
      </c>
      <c r="L212" s="2">
        <v>22.29</v>
      </c>
      <c r="M212" s="2">
        <v>0</v>
      </c>
      <c r="N212" s="2">
        <v>0</v>
      </c>
      <c r="O212" s="3">
        <v>18.100000000000001</v>
      </c>
      <c r="P212" s="3">
        <v>1.01</v>
      </c>
      <c r="Q212" s="2">
        <v>4.21</v>
      </c>
      <c r="R212" s="2">
        <v>1.77</v>
      </c>
      <c r="S212" s="2">
        <v>5.44</v>
      </c>
      <c r="T212" s="2">
        <v>10.87</v>
      </c>
      <c r="U212" s="2">
        <v>37.950000000000003</v>
      </c>
      <c r="V212" s="2">
        <f>SUM(tbl_ProfitPerTruck[[#This Row],[Truck_Fuel_Cost]:[Overhead_Allocation]])+SUM(K211:N212)</f>
        <v>4861.26</v>
      </c>
      <c r="W212" s="2">
        <f>tbl_ProfitPerTruck[[#This Row],[Final_Invoice_Amount]]-SUM(tbl_ProfitPerTruck[[#This Row],[Direct_Labor_COGS]:[Permit_Fees_COGS]])</f>
        <v>316.57</v>
      </c>
      <c r="X212" s="2">
        <f>tbl_ProfitPerTruck[[#This Row],[Final_Invoice_Amount]]-tbl_ProfitPerTruck[[#This Row],[TTL_COSTS]]</f>
        <v>-4504.5200000000004</v>
      </c>
    </row>
    <row r="213" spans="1:24" x14ac:dyDescent="0.35">
      <c r="A213" s="13">
        <v>45724</v>
      </c>
      <c r="B213" s="13" t="s">
        <v>249</v>
      </c>
      <c r="C213" s="1" t="s">
        <v>261</v>
      </c>
      <c r="D213" s="1" t="s">
        <v>42</v>
      </c>
      <c r="E213" s="1" t="s">
        <v>24</v>
      </c>
      <c r="F213" s="1" t="s">
        <v>25</v>
      </c>
      <c r="G213" s="1" t="s">
        <v>35</v>
      </c>
      <c r="H213" s="2">
        <v>8126.33</v>
      </c>
      <c r="I213" s="3">
        <v>10.84</v>
      </c>
      <c r="J213" s="2">
        <v>38.9</v>
      </c>
      <c r="K213" s="2">
        <v>421.66</v>
      </c>
      <c r="L213" s="2">
        <v>2452.6</v>
      </c>
      <c r="M213" s="2">
        <v>0</v>
      </c>
      <c r="N213" s="2">
        <v>194.76</v>
      </c>
      <c r="O213" s="3">
        <v>5.8</v>
      </c>
      <c r="P213" s="3">
        <v>0.26</v>
      </c>
      <c r="Q213" s="2">
        <v>1.25</v>
      </c>
      <c r="R213" s="2">
        <v>0.59</v>
      </c>
      <c r="S213" s="2">
        <v>5.17</v>
      </c>
      <c r="T213" s="2">
        <v>10.210000000000001</v>
      </c>
      <c r="U213" s="2">
        <v>765.82</v>
      </c>
      <c r="V213" s="2">
        <f>SUM(tbl_ProfitPerTruck[[#This Row],[Truck_Fuel_Cost]:[Overhead_Allocation]])+SUM(K212:N213)</f>
        <v>3892.2299999999996</v>
      </c>
      <c r="W213" s="2">
        <f>tbl_ProfitPerTruck[[#This Row],[Final_Invoice_Amount]]-SUM(tbl_ProfitPerTruck[[#This Row],[Direct_Labor_COGS]:[Permit_Fees_COGS]])</f>
        <v>5057.3100000000004</v>
      </c>
      <c r="X213" s="2">
        <f>tbl_ProfitPerTruck[[#This Row],[Final_Invoice_Amount]]-tbl_ProfitPerTruck[[#This Row],[TTL_COSTS]]</f>
        <v>4234.1000000000004</v>
      </c>
    </row>
    <row r="214" spans="1:24" x14ac:dyDescent="0.35">
      <c r="A214" s="13">
        <v>45732</v>
      </c>
      <c r="B214" s="13" t="s">
        <v>249</v>
      </c>
      <c r="C214" s="1" t="s">
        <v>262</v>
      </c>
      <c r="D214" s="1" t="s">
        <v>80</v>
      </c>
      <c r="E214" s="1" t="s">
        <v>29</v>
      </c>
      <c r="F214" s="1" t="s">
        <v>30</v>
      </c>
      <c r="G214" s="1" t="s">
        <v>37</v>
      </c>
      <c r="H214" s="2">
        <v>369.32</v>
      </c>
      <c r="I214" s="3">
        <v>0.66</v>
      </c>
      <c r="J214" s="2">
        <v>47.68</v>
      </c>
      <c r="K214" s="2">
        <v>31.44</v>
      </c>
      <c r="L214" s="2">
        <v>22.92</v>
      </c>
      <c r="M214" s="2">
        <v>0</v>
      </c>
      <c r="N214" s="2">
        <v>0</v>
      </c>
      <c r="O214" s="3">
        <v>24.1</v>
      </c>
      <c r="P214" s="3">
        <v>1.1100000000000001</v>
      </c>
      <c r="Q214" s="2">
        <v>5.07</v>
      </c>
      <c r="R214" s="2">
        <v>1.32</v>
      </c>
      <c r="S214" s="2">
        <v>5.18</v>
      </c>
      <c r="T214" s="2">
        <v>8.23</v>
      </c>
      <c r="U214" s="2">
        <v>32.89</v>
      </c>
      <c r="V214" s="2">
        <f>SUM(tbl_ProfitPerTruck[[#This Row],[Truck_Fuel_Cost]:[Overhead_Allocation]])+SUM(K213:N214)</f>
        <v>3176.0699999999997</v>
      </c>
      <c r="W214" s="2">
        <f>tbl_ProfitPerTruck[[#This Row],[Final_Invoice_Amount]]-SUM(tbl_ProfitPerTruck[[#This Row],[Direct_Labor_COGS]:[Permit_Fees_COGS]])</f>
        <v>314.95999999999998</v>
      </c>
      <c r="X214" s="2">
        <f>tbl_ProfitPerTruck[[#This Row],[Final_Invoice_Amount]]-tbl_ProfitPerTruck[[#This Row],[TTL_COSTS]]</f>
        <v>-2806.7499999999995</v>
      </c>
    </row>
    <row r="215" spans="1:24" x14ac:dyDescent="0.35">
      <c r="A215" s="13">
        <v>45731</v>
      </c>
      <c r="B215" s="13" t="s">
        <v>249</v>
      </c>
      <c r="C215" s="1" t="s">
        <v>263</v>
      </c>
      <c r="D215" s="1" t="s">
        <v>47</v>
      </c>
      <c r="E215" s="1" t="s">
        <v>29</v>
      </c>
      <c r="F215" s="1" t="s">
        <v>34</v>
      </c>
      <c r="G215" s="1" t="s">
        <v>43</v>
      </c>
      <c r="H215" s="2">
        <v>893.15</v>
      </c>
      <c r="I215" s="3">
        <v>1.85</v>
      </c>
      <c r="J215" s="2">
        <v>45.61</v>
      </c>
      <c r="K215" s="2">
        <v>84.18</v>
      </c>
      <c r="L215" s="2">
        <v>127.76</v>
      </c>
      <c r="M215" s="2">
        <v>0</v>
      </c>
      <c r="N215" s="2">
        <v>0</v>
      </c>
      <c r="O215" s="3">
        <v>18.2</v>
      </c>
      <c r="P215" s="3">
        <v>0.89</v>
      </c>
      <c r="Q215" s="2">
        <v>4.47</v>
      </c>
      <c r="R215" s="2">
        <v>1.73</v>
      </c>
      <c r="S215" s="2">
        <v>6.18</v>
      </c>
      <c r="T215" s="2">
        <v>10.88</v>
      </c>
      <c r="U215" s="2">
        <v>64.569999999999993</v>
      </c>
      <c r="V215" s="2">
        <f>SUM(tbl_ProfitPerTruck[[#This Row],[Truck_Fuel_Cost]:[Overhead_Allocation]])+SUM(K214:N215)</f>
        <v>354.13</v>
      </c>
      <c r="W215" s="2">
        <f>tbl_ProfitPerTruck[[#This Row],[Final_Invoice_Amount]]-SUM(tbl_ProfitPerTruck[[#This Row],[Direct_Labor_COGS]:[Permit_Fees_COGS]])</f>
        <v>681.21</v>
      </c>
      <c r="X215" s="2">
        <f>tbl_ProfitPerTruck[[#This Row],[Final_Invoice_Amount]]-tbl_ProfitPerTruck[[#This Row],[TTL_COSTS]]</f>
        <v>539.02</v>
      </c>
    </row>
    <row r="216" spans="1:24" x14ac:dyDescent="0.35">
      <c r="A216" s="13">
        <v>45742</v>
      </c>
      <c r="B216" s="13" t="s">
        <v>249</v>
      </c>
      <c r="C216" s="1" t="s">
        <v>264</v>
      </c>
      <c r="D216" s="1" t="s">
        <v>83</v>
      </c>
      <c r="E216" s="1" t="s">
        <v>29</v>
      </c>
      <c r="F216" s="1" t="s">
        <v>30</v>
      </c>
      <c r="G216" s="1" t="s">
        <v>43</v>
      </c>
      <c r="H216" s="2">
        <v>287.49</v>
      </c>
      <c r="I216" s="3">
        <v>1.07</v>
      </c>
      <c r="J216" s="2">
        <v>50.13</v>
      </c>
      <c r="K216" s="2">
        <v>53.78</v>
      </c>
      <c r="L216" s="2">
        <v>20.260000000000002</v>
      </c>
      <c r="M216" s="2">
        <v>0</v>
      </c>
      <c r="N216" s="2">
        <v>0</v>
      </c>
      <c r="O216" s="3">
        <v>23</v>
      </c>
      <c r="P216" s="3">
        <v>0.99</v>
      </c>
      <c r="Q216" s="2">
        <v>6.01</v>
      </c>
      <c r="R216" s="2">
        <v>2.1800000000000002</v>
      </c>
      <c r="S216" s="2">
        <v>5.66</v>
      </c>
      <c r="T216" s="2">
        <v>10.37</v>
      </c>
      <c r="U216" s="2">
        <v>25</v>
      </c>
      <c r="V216" s="2">
        <f>SUM(tbl_ProfitPerTruck[[#This Row],[Truck_Fuel_Cost]:[Overhead_Allocation]])+SUM(K215:N216)</f>
        <v>335.20000000000005</v>
      </c>
      <c r="W216" s="2">
        <f>tbl_ProfitPerTruck[[#This Row],[Final_Invoice_Amount]]-SUM(tbl_ProfitPerTruck[[#This Row],[Direct_Labor_COGS]:[Permit_Fees_COGS]])</f>
        <v>213.45</v>
      </c>
      <c r="X216" s="2">
        <f>tbl_ProfitPerTruck[[#This Row],[Final_Invoice_Amount]]-tbl_ProfitPerTruck[[#This Row],[TTL_COSTS]]</f>
        <v>-47.710000000000036</v>
      </c>
    </row>
    <row r="217" spans="1:24" x14ac:dyDescent="0.35">
      <c r="A217" s="13">
        <v>45733</v>
      </c>
      <c r="B217" s="13" t="s">
        <v>249</v>
      </c>
      <c r="C217" s="1" t="s">
        <v>265</v>
      </c>
      <c r="D217" s="1" t="s">
        <v>23</v>
      </c>
      <c r="E217" s="1" t="s">
        <v>24</v>
      </c>
      <c r="F217" s="1" t="s">
        <v>25</v>
      </c>
      <c r="G217" s="1" t="s">
        <v>26</v>
      </c>
      <c r="H217" s="2">
        <v>9227.4599999999991</v>
      </c>
      <c r="I217" s="3">
        <v>11.54</v>
      </c>
      <c r="J217" s="2">
        <v>46.2</v>
      </c>
      <c r="K217" s="2">
        <v>533.25</v>
      </c>
      <c r="L217" s="2">
        <v>2650.82</v>
      </c>
      <c r="M217" s="2">
        <v>0</v>
      </c>
      <c r="N217" s="2">
        <v>264.75</v>
      </c>
      <c r="O217" s="3">
        <v>33.700000000000003</v>
      </c>
      <c r="P217" s="3">
        <v>1.64</v>
      </c>
      <c r="Q217" s="2">
        <v>9.1999999999999993</v>
      </c>
      <c r="R217" s="2">
        <v>2.86</v>
      </c>
      <c r="S217" s="2">
        <v>5.19</v>
      </c>
      <c r="T217" s="2">
        <v>7.22</v>
      </c>
      <c r="U217" s="2">
        <v>783.77</v>
      </c>
      <c r="V217" s="2">
        <f>SUM(tbl_ProfitPerTruck[[#This Row],[Truck_Fuel_Cost]:[Overhead_Allocation]])+SUM(K216:N217)</f>
        <v>4331.1000000000004</v>
      </c>
      <c r="W217" s="2">
        <f>tbl_ProfitPerTruck[[#This Row],[Final_Invoice_Amount]]-SUM(tbl_ProfitPerTruck[[#This Row],[Direct_Labor_COGS]:[Permit_Fees_COGS]])</f>
        <v>5778.6399999999994</v>
      </c>
      <c r="X217" s="2">
        <f>tbl_ProfitPerTruck[[#This Row],[Final_Invoice_Amount]]-tbl_ProfitPerTruck[[#This Row],[TTL_COSTS]]</f>
        <v>4896.3599999999988</v>
      </c>
    </row>
    <row r="218" spans="1:24" x14ac:dyDescent="0.35">
      <c r="A218" s="13">
        <v>45722</v>
      </c>
      <c r="B218" s="13" t="s">
        <v>249</v>
      </c>
      <c r="C218" s="1" t="s">
        <v>266</v>
      </c>
      <c r="D218" s="1" t="s">
        <v>49</v>
      </c>
      <c r="E218" s="1" t="s">
        <v>29</v>
      </c>
      <c r="F218" s="1" t="s">
        <v>34</v>
      </c>
      <c r="G218" s="1" t="s">
        <v>52</v>
      </c>
      <c r="H218" s="2">
        <v>448.08</v>
      </c>
      <c r="I218" s="3">
        <v>2.35</v>
      </c>
      <c r="J218" s="2">
        <v>53.09</v>
      </c>
      <c r="K218" s="2">
        <v>124.65</v>
      </c>
      <c r="L218" s="2">
        <v>50.96</v>
      </c>
      <c r="M218" s="2">
        <v>0</v>
      </c>
      <c r="N218" s="2">
        <v>0</v>
      </c>
      <c r="O218" s="3">
        <v>18.100000000000001</v>
      </c>
      <c r="P218" s="3">
        <v>0.8</v>
      </c>
      <c r="Q218" s="2">
        <v>4.71</v>
      </c>
      <c r="R218" s="2">
        <v>1.48</v>
      </c>
      <c r="S218" s="2">
        <v>6.14</v>
      </c>
      <c r="T218" s="2">
        <v>9.16</v>
      </c>
      <c r="U218" s="2">
        <v>28.07</v>
      </c>
      <c r="V218" s="2">
        <f>SUM(tbl_ProfitPerTruck[[#This Row],[Truck_Fuel_Cost]:[Overhead_Allocation]])+SUM(K217:N218)</f>
        <v>3673.9900000000002</v>
      </c>
      <c r="W218" s="2">
        <f>tbl_ProfitPerTruck[[#This Row],[Final_Invoice_Amount]]-SUM(tbl_ProfitPerTruck[[#This Row],[Direct_Labor_COGS]:[Permit_Fees_COGS]])</f>
        <v>272.46999999999997</v>
      </c>
      <c r="X218" s="2">
        <f>tbl_ProfitPerTruck[[#This Row],[Final_Invoice_Amount]]-tbl_ProfitPerTruck[[#This Row],[TTL_COSTS]]</f>
        <v>-3225.9100000000003</v>
      </c>
    </row>
    <row r="219" spans="1:24" x14ac:dyDescent="0.35">
      <c r="A219" s="13">
        <v>45746</v>
      </c>
      <c r="B219" s="13" t="s">
        <v>249</v>
      </c>
      <c r="C219" s="1" t="s">
        <v>267</v>
      </c>
      <c r="D219" s="1" t="s">
        <v>28</v>
      </c>
      <c r="E219" s="1" t="s">
        <v>29</v>
      </c>
      <c r="F219" s="1" t="s">
        <v>30</v>
      </c>
      <c r="G219" s="1" t="s">
        <v>26</v>
      </c>
      <c r="H219" s="2">
        <v>306.54000000000002</v>
      </c>
      <c r="I219" s="3">
        <v>1.65</v>
      </c>
      <c r="J219" s="2">
        <v>46.21</v>
      </c>
      <c r="K219" s="2">
        <v>76.209999999999994</v>
      </c>
      <c r="L219" s="2">
        <v>12.14</v>
      </c>
      <c r="M219" s="2">
        <v>0</v>
      </c>
      <c r="N219" s="2">
        <v>0</v>
      </c>
      <c r="O219" s="3">
        <v>24.2</v>
      </c>
      <c r="P219" s="3">
        <v>1.3</v>
      </c>
      <c r="Q219" s="2">
        <v>5.63</v>
      </c>
      <c r="R219" s="2">
        <v>1.87</v>
      </c>
      <c r="S219" s="2">
        <v>6.48</v>
      </c>
      <c r="T219" s="2">
        <v>7.54</v>
      </c>
      <c r="U219" s="2">
        <v>30.1</v>
      </c>
      <c r="V219" s="2">
        <f>SUM(tbl_ProfitPerTruck[[#This Row],[Truck_Fuel_Cost]:[Overhead_Allocation]])+SUM(K218:N219)</f>
        <v>315.58</v>
      </c>
      <c r="W219" s="2">
        <f>tbl_ProfitPerTruck[[#This Row],[Final_Invoice_Amount]]-SUM(tbl_ProfitPerTruck[[#This Row],[Direct_Labor_COGS]:[Permit_Fees_COGS]])</f>
        <v>218.19000000000003</v>
      </c>
      <c r="X219" s="2">
        <f>tbl_ProfitPerTruck[[#This Row],[Final_Invoice_Amount]]-tbl_ProfitPerTruck[[#This Row],[TTL_COSTS]]</f>
        <v>-9.0399999999999636</v>
      </c>
    </row>
    <row r="220" spans="1:24" x14ac:dyDescent="0.35">
      <c r="A220" s="13">
        <v>45744</v>
      </c>
      <c r="B220" s="13" t="s">
        <v>249</v>
      </c>
      <c r="C220" s="1" t="s">
        <v>268</v>
      </c>
      <c r="D220" s="1" t="s">
        <v>83</v>
      </c>
      <c r="E220" s="1" t="s">
        <v>29</v>
      </c>
      <c r="F220" s="1" t="s">
        <v>34</v>
      </c>
      <c r="G220" s="1" t="s">
        <v>26</v>
      </c>
      <c r="H220" s="2">
        <v>861.99</v>
      </c>
      <c r="I220" s="3">
        <v>2.4700000000000002</v>
      </c>
      <c r="J220" s="2">
        <v>43.3</v>
      </c>
      <c r="K220" s="2">
        <v>106.77</v>
      </c>
      <c r="L220" s="2">
        <v>178.29</v>
      </c>
      <c r="M220" s="2">
        <v>0</v>
      </c>
      <c r="N220" s="2">
        <v>0</v>
      </c>
      <c r="O220" s="3">
        <v>3.4</v>
      </c>
      <c r="P220" s="3">
        <v>0.15</v>
      </c>
      <c r="Q220" s="2">
        <v>0.83</v>
      </c>
      <c r="R220" s="2">
        <v>0.41</v>
      </c>
      <c r="S220" s="2">
        <v>5.07</v>
      </c>
      <c r="T220" s="2">
        <v>10.96</v>
      </c>
      <c r="U220" s="2">
        <v>98.68</v>
      </c>
      <c r="V220" s="2">
        <f>SUM(tbl_ProfitPerTruck[[#This Row],[Truck_Fuel_Cost]:[Overhead_Allocation]])+SUM(K219:N220)</f>
        <v>489.36</v>
      </c>
      <c r="W220" s="2">
        <f>tbl_ProfitPerTruck[[#This Row],[Final_Invoice_Amount]]-SUM(tbl_ProfitPerTruck[[#This Row],[Direct_Labor_COGS]:[Permit_Fees_COGS]])</f>
        <v>576.93000000000006</v>
      </c>
      <c r="X220" s="2">
        <f>tbl_ProfitPerTruck[[#This Row],[Final_Invoice_Amount]]-tbl_ProfitPerTruck[[#This Row],[TTL_COSTS]]</f>
        <v>372.63</v>
      </c>
    </row>
    <row r="221" spans="1:24" x14ac:dyDescent="0.35">
      <c r="A221" s="13">
        <v>45718</v>
      </c>
      <c r="B221" s="13" t="s">
        <v>249</v>
      </c>
      <c r="C221" s="1" t="s">
        <v>269</v>
      </c>
      <c r="D221" s="1" t="s">
        <v>49</v>
      </c>
      <c r="E221" s="1" t="s">
        <v>29</v>
      </c>
      <c r="F221" s="1" t="s">
        <v>34</v>
      </c>
      <c r="G221" s="1" t="s">
        <v>26</v>
      </c>
      <c r="H221" s="2">
        <v>640.84</v>
      </c>
      <c r="I221" s="3">
        <v>3.47</v>
      </c>
      <c r="J221" s="2">
        <v>49.2</v>
      </c>
      <c r="K221" s="2">
        <v>170.56</v>
      </c>
      <c r="L221" s="2">
        <v>153.26</v>
      </c>
      <c r="M221" s="2">
        <v>0</v>
      </c>
      <c r="N221" s="2">
        <v>0</v>
      </c>
      <c r="O221" s="3">
        <v>15.1</v>
      </c>
      <c r="P221" s="3">
        <v>0.68</v>
      </c>
      <c r="Q221" s="2">
        <v>3.08</v>
      </c>
      <c r="R221" s="2">
        <v>1.24</v>
      </c>
      <c r="S221" s="2">
        <v>6.84</v>
      </c>
      <c r="T221" s="2">
        <v>11.8</v>
      </c>
      <c r="U221" s="2">
        <v>67.81</v>
      </c>
      <c r="V221" s="2">
        <f>SUM(tbl_ProfitPerTruck[[#This Row],[Truck_Fuel_Cost]:[Overhead_Allocation]])+SUM(K220:N221)</f>
        <v>699.65</v>
      </c>
      <c r="W221" s="2">
        <f>tbl_ProfitPerTruck[[#This Row],[Final_Invoice_Amount]]-SUM(tbl_ProfitPerTruck[[#This Row],[Direct_Labor_COGS]:[Permit_Fees_COGS]])</f>
        <v>317.02000000000004</v>
      </c>
      <c r="X221" s="2">
        <f>tbl_ProfitPerTruck[[#This Row],[Final_Invoice_Amount]]-tbl_ProfitPerTruck[[#This Row],[TTL_COSTS]]</f>
        <v>-58.809999999999945</v>
      </c>
    </row>
    <row r="222" spans="1:24" x14ac:dyDescent="0.35">
      <c r="A222" s="13">
        <v>45745</v>
      </c>
      <c r="B222" s="13" t="s">
        <v>249</v>
      </c>
      <c r="C222" s="1" t="s">
        <v>270</v>
      </c>
      <c r="D222" s="1" t="s">
        <v>80</v>
      </c>
      <c r="E222" s="1" t="s">
        <v>29</v>
      </c>
      <c r="F222" s="1" t="s">
        <v>34</v>
      </c>
      <c r="G222" s="1" t="s">
        <v>35</v>
      </c>
      <c r="H222" s="2">
        <v>771.74</v>
      </c>
      <c r="I222" s="3">
        <v>2.2000000000000002</v>
      </c>
      <c r="J222" s="2">
        <v>40</v>
      </c>
      <c r="K222" s="2">
        <v>87.97</v>
      </c>
      <c r="L222" s="2">
        <v>121.86</v>
      </c>
      <c r="M222" s="2">
        <v>0</v>
      </c>
      <c r="N222" s="2">
        <v>0</v>
      </c>
      <c r="O222" s="3">
        <v>23.4</v>
      </c>
      <c r="P222" s="3">
        <v>1.22</v>
      </c>
      <c r="Q222" s="2">
        <v>5.93</v>
      </c>
      <c r="R222" s="2">
        <v>1.33</v>
      </c>
      <c r="S222" s="2">
        <v>5.79</v>
      </c>
      <c r="T222" s="2">
        <v>7.15</v>
      </c>
      <c r="U222" s="2">
        <v>68.569999999999993</v>
      </c>
      <c r="V222" s="2">
        <f>SUM(tbl_ProfitPerTruck[[#This Row],[Truck_Fuel_Cost]:[Overhead_Allocation]])+SUM(K221:N222)</f>
        <v>622.41999999999996</v>
      </c>
      <c r="W222" s="2">
        <f>tbl_ProfitPerTruck[[#This Row],[Final_Invoice_Amount]]-SUM(tbl_ProfitPerTruck[[#This Row],[Direct_Labor_COGS]:[Permit_Fees_COGS]])</f>
        <v>561.91000000000008</v>
      </c>
      <c r="X222" s="2">
        <f>tbl_ProfitPerTruck[[#This Row],[Final_Invoice_Amount]]-tbl_ProfitPerTruck[[#This Row],[TTL_COSTS]]</f>
        <v>149.32000000000005</v>
      </c>
    </row>
    <row r="223" spans="1:24" x14ac:dyDescent="0.35">
      <c r="A223" s="13">
        <v>45729</v>
      </c>
      <c r="B223" s="13" t="s">
        <v>249</v>
      </c>
      <c r="C223" s="1" t="s">
        <v>271</v>
      </c>
      <c r="D223" s="1" t="s">
        <v>42</v>
      </c>
      <c r="E223" s="1" t="s">
        <v>24</v>
      </c>
      <c r="F223" s="1" t="s">
        <v>25</v>
      </c>
      <c r="G223" s="1" t="s">
        <v>52</v>
      </c>
      <c r="H223" s="2">
        <v>9487.0400000000009</v>
      </c>
      <c r="I223" s="3">
        <v>12.04</v>
      </c>
      <c r="J223" s="2">
        <v>33.39</v>
      </c>
      <c r="K223" s="2">
        <v>401.98</v>
      </c>
      <c r="L223" s="2">
        <v>3379.79</v>
      </c>
      <c r="M223" s="2">
        <v>0</v>
      </c>
      <c r="N223" s="2">
        <v>99.95</v>
      </c>
      <c r="O223" s="3">
        <v>36</v>
      </c>
      <c r="P223" s="3">
        <v>1.55</v>
      </c>
      <c r="Q223" s="2">
        <v>6.69</v>
      </c>
      <c r="R223" s="2">
        <v>2.92</v>
      </c>
      <c r="S223" s="2">
        <v>5.33</v>
      </c>
      <c r="T223" s="2">
        <v>10.11</v>
      </c>
      <c r="U223" s="2">
        <v>1134.1400000000001</v>
      </c>
      <c r="V223" s="2">
        <f>SUM(tbl_ProfitPerTruck[[#This Row],[Truck_Fuel_Cost]:[Overhead_Allocation]])+SUM(K222:N223)</f>
        <v>5250.74</v>
      </c>
      <c r="W223" s="2">
        <f>tbl_ProfitPerTruck[[#This Row],[Final_Invoice_Amount]]-SUM(tbl_ProfitPerTruck[[#This Row],[Direct_Labor_COGS]:[Permit_Fees_COGS]])</f>
        <v>5605.3200000000015</v>
      </c>
      <c r="X223" s="2">
        <f>tbl_ProfitPerTruck[[#This Row],[Final_Invoice_Amount]]-tbl_ProfitPerTruck[[#This Row],[TTL_COSTS]]</f>
        <v>4236.3000000000011</v>
      </c>
    </row>
    <row r="224" spans="1:24" x14ac:dyDescent="0.35">
      <c r="A224" s="13">
        <v>45745</v>
      </c>
      <c r="B224" s="13" t="s">
        <v>249</v>
      </c>
      <c r="C224" s="1" t="s">
        <v>272</v>
      </c>
      <c r="D224" s="1" t="s">
        <v>42</v>
      </c>
      <c r="E224" s="1" t="s">
        <v>24</v>
      </c>
      <c r="F224" s="1" t="s">
        <v>34</v>
      </c>
      <c r="G224" s="1" t="s">
        <v>43</v>
      </c>
      <c r="H224" s="2">
        <v>357.47</v>
      </c>
      <c r="I224" s="3">
        <v>2.91</v>
      </c>
      <c r="J224" s="2">
        <v>40.159999999999997</v>
      </c>
      <c r="K224" s="2">
        <v>117.02</v>
      </c>
      <c r="L224" s="2">
        <v>48.08</v>
      </c>
      <c r="M224" s="2">
        <v>0</v>
      </c>
      <c r="N224" s="2">
        <v>0</v>
      </c>
      <c r="O224" s="3">
        <v>24.6</v>
      </c>
      <c r="P224" s="3">
        <v>1.29</v>
      </c>
      <c r="Q224" s="2">
        <v>4.67</v>
      </c>
      <c r="R224" s="2">
        <v>2.1</v>
      </c>
      <c r="S224" s="2">
        <v>5.16</v>
      </c>
      <c r="T224" s="2">
        <v>7.19</v>
      </c>
      <c r="U224" s="2">
        <v>25</v>
      </c>
      <c r="V224" s="2">
        <f>SUM(tbl_ProfitPerTruck[[#This Row],[Truck_Fuel_Cost]:[Overhead_Allocation]])+SUM(K223:N224)</f>
        <v>4090.9399999999996</v>
      </c>
      <c r="W224" s="2">
        <f>tbl_ProfitPerTruck[[#This Row],[Final_Invoice_Amount]]-SUM(tbl_ProfitPerTruck[[#This Row],[Direct_Labor_COGS]:[Permit_Fees_COGS]])</f>
        <v>192.37000000000003</v>
      </c>
      <c r="X224" s="2">
        <f>tbl_ProfitPerTruck[[#This Row],[Final_Invoice_Amount]]-tbl_ProfitPerTruck[[#This Row],[TTL_COSTS]]</f>
        <v>-3733.4699999999993</v>
      </c>
    </row>
    <row r="225" spans="1:24" x14ac:dyDescent="0.35">
      <c r="A225" s="13">
        <v>45733</v>
      </c>
      <c r="B225" s="13" t="s">
        <v>249</v>
      </c>
      <c r="C225" s="1" t="s">
        <v>273</v>
      </c>
      <c r="D225" s="1" t="s">
        <v>39</v>
      </c>
      <c r="E225" s="1" t="s">
        <v>40</v>
      </c>
      <c r="F225" s="1" t="s">
        <v>34</v>
      </c>
      <c r="G225" s="1" t="s">
        <v>26</v>
      </c>
      <c r="H225" s="2">
        <v>960.36</v>
      </c>
      <c r="I225" s="3">
        <v>1.51</v>
      </c>
      <c r="J225" s="2">
        <v>43.54</v>
      </c>
      <c r="K225" s="2">
        <v>65.66</v>
      </c>
      <c r="L225" s="2">
        <v>220.35</v>
      </c>
      <c r="M225" s="2">
        <v>0</v>
      </c>
      <c r="N225" s="2">
        <v>0</v>
      </c>
      <c r="O225" s="3">
        <v>4.8</v>
      </c>
      <c r="P225" s="3">
        <v>0.28999999999999998</v>
      </c>
      <c r="Q225" s="2">
        <v>1.08</v>
      </c>
      <c r="R225" s="2">
        <v>0.35</v>
      </c>
      <c r="S225" s="2">
        <v>7.02</v>
      </c>
      <c r="T225" s="2">
        <v>7.72</v>
      </c>
      <c r="U225" s="2">
        <v>82.4</v>
      </c>
      <c r="V225" s="2">
        <f>SUM(tbl_ProfitPerTruck[[#This Row],[Truck_Fuel_Cost]:[Overhead_Allocation]])+SUM(K224:N225)</f>
        <v>549.68000000000006</v>
      </c>
      <c r="W225" s="2">
        <f>tbl_ProfitPerTruck[[#This Row],[Final_Invoice_Amount]]-SUM(tbl_ProfitPerTruck[[#This Row],[Direct_Labor_COGS]:[Permit_Fees_COGS]])</f>
        <v>674.35</v>
      </c>
      <c r="X225" s="2">
        <f>tbl_ProfitPerTruck[[#This Row],[Final_Invoice_Amount]]-tbl_ProfitPerTruck[[#This Row],[TTL_COSTS]]</f>
        <v>410.67999999999995</v>
      </c>
    </row>
    <row r="226" spans="1:24" x14ac:dyDescent="0.35">
      <c r="A226" s="13">
        <v>45739</v>
      </c>
      <c r="B226" s="13" t="s">
        <v>249</v>
      </c>
      <c r="C226" s="1" t="s">
        <v>274</v>
      </c>
      <c r="D226" s="1" t="s">
        <v>42</v>
      </c>
      <c r="E226" s="1" t="s">
        <v>24</v>
      </c>
      <c r="F226" s="1" t="s">
        <v>25</v>
      </c>
      <c r="G226" s="1" t="s">
        <v>43</v>
      </c>
      <c r="H226" s="2">
        <v>12039.89</v>
      </c>
      <c r="I226" s="3">
        <v>9.49</v>
      </c>
      <c r="J226" s="2">
        <v>43.56</v>
      </c>
      <c r="K226" s="2">
        <v>413.2</v>
      </c>
      <c r="L226" s="2">
        <v>3666.89</v>
      </c>
      <c r="M226" s="2">
        <v>0</v>
      </c>
      <c r="N226" s="2">
        <v>0</v>
      </c>
      <c r="O226" s="3">
        <v>2</v>
      </c>
      <c r="P226" s="3">
        <v>0.17</v>
      </c>
      <c r="Q226" s="2">
        <v>0.4</v>
      </c>
      <c r="R226" s="2">
        <v>0.15</v>
      </c>
      <c r="S226" s="2">
        <v>7.07</v>
      </c>
      <c r="T226" s="2">
        <v>8.0399999999999991</v>
      </c>
      <c r="U226" s="2">
        <v>773.8</v>
      </c>
      <c r="V226" s="2">
        <f>SUM(tbl_ProfitPerTruck[[#This Row],[Truck_Fuel_Cost]:[Overhead_Allocation]])+SUM(K225:N226)</f>
        <v>5155.5600000000004</v>
      </c>
      <c r="W226" s="2">
        <f>tbl_ProfitPerTruck[[#This Row],[Final_Invoice_Amount]]-SUM(tbl_ProfitPerTruck[[#This Row],[Direct_Labor_COGS]:[Permit_Fees_COGS]])</f>
        <v>7959.7999999999993</v>
      </c>
      <c r="X226" s="2">
        <f>tbl_ProfitPerTruck[[#This Row],[Final_Invoice_Amount]]-tbl_ProfitPerTruck[[#This Row],[TTL_COSTS]]</f>
        <v>6884.329999999999</v>
      </c>
    </row>
    <row r="227" spans="1:24" x14ac:dyDescent="0.35">
      <c r="A227" s="13">
        <v>45720</v>
      </c>
      <c r="B227" s="13" t="s">
        <v>249</v>
      </c>
      <c r="C227" s="1" t="s">
        <v>275</v>
      </c>
      <c r="D227" s="1" t="s">
        <v>57</v>
      </c>
      <c r="E227" s="1" t="s">
        <v>24</v>
      </c>
      <c r="F227" s="1" t="s">
        <v>25</v>
      </c>
      <c r="G227" s="1" t="s">
        <v>37</v>
      </c>
      <c r="H227" s="2">
        <v>10718.89</v>
      </c>
      <c r="I227" s="3">
        <v>9.59</v>
      </c>
      <c r="J227" s="2">
        <v>41.39</v>
      </c>
      <c r="K227" s="2">
        <v>396.76</v>
      </c>
      <c r="L227" s="2">
        <v>4064.71</v>
      </c>
      <c r="M227" s="2">
        <v>0</v>
      </c>
      <c r="N227" s="2">
        <v>0</v>
      </c>
      <c r="O227" s="3">
        <v>17.2</v>
      </c>
      <c r="P227" s="3">
        <v>0.7</v>
      </c>
      <c r="Q227" s="2">
        <v>4.3499999999999996</v>
      </c>
      <c r="R227" s="2">
        <v>1.79</v>
      </c>
      <c r="S227" s="2">
        <v>5.56</v>
      </c>
      <c r="T227" s="2">
        <v>11.12</v>
      </c>
      <c r="U227" s="2">
        <v>974.77</v>
      </c>
      <c r="V227" s="2">
        <f>SUM(tbl_ProfitPerTruck[[#This Row],[Truck_Fuel_Cost]:[Overhead_Allocation]])+SUM(K226:N227)</f>
        <v>9539.15</v>
      </c>
      <c r="W227" s="2">
        <f>tbl_ProfitPerTruck[[#This Row],[Final_Invoice_Amount]]-SUM(tbl_ProfitPerTruck[[#This Row],[Direct_Labor_COGS]:[Permit_Fees_COGS]])</f>
        <v>6257.4199999999992</v>
      </c>
      <c r="X227" s="2">
        <f>tbl_ProfitPerTruck[[#This Row],[Final_Invoice_Amount]]-tbl_ProfitPerTruck[[#This Row],[TTL_COSTS]]</f>
        <v>1179.7399999999998</v>
      </c>
    </row>
    <row r="228" spans="1:24" x14ac:dyDescent="0.35">
      <c r="A228" s="13">
        <v>45733</v>
      </c>
      <c r="B228" s="13" t="s">
        <v>249</v>
      </c>
      <c r="C228" s="1" t="s">
        <v>276</v>
      </c>
      <c r="D228" s="1" t="s">
        <v>113</v>
      </c>
      <c r="E228" s="1" t="s">
        <v>29</v>
      </c>
      <c r="F228" s="1" t="s">
        <v>34</v>
      </c>
      <c r="G228" s="1" t="s">
        <v>26</v>
      </c>
      <c r="H228" s="2">
        <v>405.35</v>
      </c>
      <c r="I228" s="3">
        <v>2.46</v>
      </c>
      <c r="J228" s="2">
        <v>42.98</v>
      </c>
      <c r="K228" s="2">
        <v>105.55</v>
      </c>
      <c r="L228" s="2">
        <v>49.86</v>
      </c>
      <c r="M228" s="2">
        <v>0</v>
      </c>
      <c r="N228" s="2">
        <v>0</v>
      </c>
      <c r="O228" s="3">
        <v>17.3</v>
      </c>
      <c r="P228" s="3">
        <v>0.91</v>
      </c>
      <c r="Q228" s="2">
        <v>3.11</v>
      </c>
      <c r="R228" s="2">
        <v>1.37</v>
      </c>
      <c r="S228" s="2">
        <v>6.07</v>
      </c>
      <c r="T228" s="2">
        <v>7.27</v>
      </c>
      <c r="U228" s="2">
        <v>47.99</v>
      </c>
      <c r="V228" s="2">
        <f>SUM(tbl_ProfitPerTruck[[#This Row],[Truck_Fuel_Cost]:[Overhead_Allocation]])+SUM(K227:N228)</f>
        <v>4682.6900000000005</v>
      </c>
      <c r="W228" s="2">
        <f>tbl_ProfitPerTruck[[#This Row],[Final_Invoice_Amount]]-SUM(tbl_ProfitPerTruck[[#This Row],[Direct_Labor_COGS]:[Permit_Fees_COGS]])</f>
        <v>249.94000000000003</v>
      </c>
      <c r="X228" s="2">
        <f>tbl_ProfitPerTruck[[#This Row],[Final_Invoice_Amount]]-tbl_ProfitPerTruck[[#This Row],[TTL_COSTS]]</f>
        <v>-4277.34</v>
      </c>
    </row>
    <row r="229" spans="1:24" x14ac:dyDescent="0.35">
      <c r="A229" s="13">
        <v>45723</v>
      </c>
      <c r="B229" s="13" t="s">
        <v>249</v>
      </c>
      <c r="C229" s="1" t="s">
        <v>277</v>
      </c>
      <c r="D229" s="1" t="s">
        <v>57</v>
      </c>
      <c r="E229" s="1" t="s">
        <v>24</v>
      </c>
      <c r="F229" s="1" t="s">
        <v>25</v>
      </c>
      <c r="G229" s="1" t="s">
        <v>26</v>
      </c>
      <c r="H229" s="2">
        <v>11290.97</v>
      </c>
      <c r="I229" s="3">
        <v>10.09</v>
      </c>
      <c r="J229" s="2">
        <v>49.43</v>
      </c>
      <c r="K229" s="2">
        <v>498.91</v>
      </c>
      <c r="L229" s="2">
        <v>4029.48</v>
      </c>
      <c r="M229" s="2">
        <v>0</v>
      </c>
      <c r="N229" s="2">
        <v>189.38</v>
      </c>
      <c r="O229" s="3">
        <v>9.8000000000000007</v>
      </c>
      <c r="P229" s="3">
        <v>0.56999999999999995</v>
      </c>
      <c r="Q229" s="2">
        <v>2.37</v>
      </c>
      <c r="R229" s="2">
        <v>1.1100000000000001</v>
      </c>
      <c r="S229" s="2">
        <v>6.95</v>
      </c>
      <c r="T229" s="2">
        <v>8.26</v>
      </c>
      <c r="U229" s="2">
        <v>861.35</v>
      </c>
      <c r="V229" s="2">
        <f>SUM(tbl_ProfitPerTruck[[#This Row],[Truck_Fuel_Cost]:[Overhead_Allocation]])+SUM(K228:N229)</f>
        <v>5753.22</v>
      </c>
      <c r="W229" s="2">
        <f>tbl_ProfitPerTruck[[#This Row],[Final_Invoice_Amount]]-SUM(tbl_ProfitPerTruck[[#This Row],[Direct_Labor_COGS]:[Permit_Fees_COGS]])</f>
        <v>6573.1999999999989</v>
      </c>
      <c r="X229" s="2">
        <f>tbl_ProfitPerTruck[[#This Row],[Final_Invoice_Amount]]-tbl_ProfitPerTruck[[#This Row],[TTL_COSTS]]</f>
        <v>5537.7499999999991</v>
      </c>
    </row>
    <row r="230" spans="1:24" x14ac:dyDescent="0.35">
      <c r="A230" s="13">
        <v>45741</v>
      </c>
      <c r="B230" s="13" t="s">
        <v>249</v>
      </c>
      <c r="C230" s="1" t="s">
        <v>278</v>
      </c>
      <c r="D230" s="1" t="s">
        <v>83</v>
      </c>
      <c r="E230" s="1" t="s">
        <v>29</v>
      </c>
      <c r="F230" s="1" t="s">
        <v>34</v>
      </c>
      <c r="G230" s="1" t="s">
        <v>37</v>
      </c>
      <c r="H230" s="2">
        <v>1045.8499999999999</v>
      </c>
      <c r="I230" s="3">
        <v>2</v>
      </c>
      <c r="J230" s="2">
        <v>42.61</v>
      </c>
      <c r="K230" s="2">
        <v>85.17</v>
      </c>
      <c r="L230" s="2">
        <v>215.77</v>
      </c>
      <c r="M230" s="2">
        <v>0</v>
      </c>
      <c r="N230" s="2">
        <v>0</v>
      </c>
      <c r="O230" s="3">
        <v>30.8</v>
      </c>
      <c r="P230" s="3">
        <v>1.5</v>
      </c>
      <c r="Q230" s="2">
        <v>5.79</v>
      </c>
      <c r="R230" s="2">
        <v>2.71</v>
      </c>
      <c r="S230" s="2">
        <v>6.63</v>
      </c>
      <c r="T230" s="2">
        <v>7.84</v>
      </c>
      <c r="U230" s="2">
        <v>111.74</v>
      </c>
      <c r="V230" s="2">
        <f>SUM(tbl_ProfitPerTruck[[#This Row],[Truck_Fuel_Cost]:[Overhead_Allocation]])+SUM(K229:N230)</f>
        <v>5153.420000000001</v>
      </c>
      <c r="W230" s="2">
        <f>tbl_ProfitPerTruck[[#This Row],[Final_Invoice_Amount]]-SUM(tbl_ProfitPerTruck[[#This Row],[Direct_Labor_COGS]:[Permit_Fees_COGS]])</f>
        <v>744.90999999999985</v>
      </c>
      <c r="X230" s="2">
        <f>tbl_ProfitPerTruck[[#This Row],[Final_Invoice_Amount]]-tbl_ProfitPerTruck[[#This Row],[TTL_COSTS]]</f>
        <v>-4107.5700000000015</v>
      </c>
    </row>
    <row r="231" spans="1:24" x14ac:dyDescent="0.35">
      <c r="A231" s="13">
        <v>45725</v>
      </c>
      <c r="B231" s="13" t="s">
        <v>249</v>
      </c>
      <c r="C231" s="1" t="s">
        <v>279</v>
      </c>
      <c r="D231" s="1" t="s">
        <v>23</v>
      </c>
      <c r="E231" s="1" t="s">
        <v>24</v>
      </c>
      <c r="F231" s="1" t="s">
        <v>25</v>
      </c>
      <c r="G231" s="1" t="s">
        <v>43</v>
      </c>
      <c r="H231" s="2">
        <v>10895.5</v>
      </c>
      <c r="I231" s="3">
        <v>7.01</v>
      </c>
      <c r="J231" s="2">
        <v>36.04</v>
      </c>
      <c r="K231" s="2">
        <v>252.68</v>
      </c>
      <c r="L231" s="2">
        <v>4291.79</v>
      </c>
      <c r="M231" s="2">
        <v>0</v>
      </c>
      <c r="N231" s="2">
        <v>248.84</v>
      </c>
      <c r="O231" s="3">
        <v>15.4</v>
      </c>
      <c r="P231" s="3">
        <v>0.64</v>
      </c>
      <c r="Q231" s="2">
        <v>3.62</v>
      </c>
      <c r="R231" s="2">
        <v>1.61</v>
      </c>
      <c r="S231" s="2">
        <v>6.63</v>
      </c>
      <c r="T231" s="2">
        <v>7.86</v>
      </c>
      <c r="U231" s="2">
        <v>1289.43</v>
      </c>
      <c r="V231" s="2">
        <f>SUM(tbl_ProfitPerTruck[[#This Row],[Truck_Fuel_Cost]:[Overhead_Allocation]])+SUM(K230:N231)</f>
        <v>6403.4</v>
      </c>
      <c r="W231" s="2">
        <f>tbl_ProfitPerTruck[[#This Row],[Final_Invoice_Amount]]-SUM(tbl_ProfitPerTruck[[#This Row],[Direct_Labor_COGS]:[Permit_Fees_COGS]])</f>
        <v>6102.19</v>
      </c>
      <c r="X231" s="2">
        <f>tbl_ProfitPerTruck[[#This Row],[Final_Invoice_Amount]]-tbl_ProfitPerTruck[[#This Row],[TTL_COSTS]]</f>
        <v>4492.1000000000004</v>
      </c>
    </row>
    <row r="232" spans="1:24" x14ac:dyDescent="0.35">
      <c r="A232" s="13">
        <v>45747</v>
      </c>
      <c r="B232" s="13" t="s">
        <v>249</v>
      </c>
      <c r="C232" s="1" t="s">
        <v>280</v>
      </c>
      <c r="D232" s="1" t="s">
        <v>57</v>
      </c>
      <c r="E232" s="1" t="s">
        <v>24</v>
      </c>
      <c r="F232" s="1" t="s">
        <v>25</v>
      </c>
      <c r="G232" s="1" t="s">
        <v>35</v>
      </c>
      <c r="H232" s="2">
        <v>10462.11</v>
      </c>
      <c r="I232" s="3">
        <v>12.72</v>
      </c>
      <c r="J232" s="2">
        <v>43.72</v>
      </c>
      <c r="K232" s="2">
        <v>556.04999999999995</v>
      </c>
      <c r="L232" s="2">
        <v>4085.66</v>
      </c>
      <c r="M232" s="2">
        <v>0</v>
      </c>
      <c r="N232" s="2">
        <v>266.01</v>
      </c>
      <c r="O232" s="3">
        <v>34.200000000000003</v>
      </c>
      <c r="P232" s="3">
        <v>1.67</v>
      </c>
      <c r="Q232" s="2">
        <v>9.09</v>
      </c>
      <c r="R232" s="2">
        <v>2.36</v>
      </c>
      <c r="S232" s="2">
        <v>6.92</v>
      </c>
      <c r="T232" s="2">
        <v>7.98</v>
      </c>
      <c r="U232" s="2">
        <v>844.51</v>
      </c>
      <c r="V232" s="2">
        <f>SUM(tbl_ProfitPerTruck[[#This Row],[Truck_Fuel_Cost]:[Overhead_Allocation]])+SUM(K231:N232)</f>
        <v>10571.890000000001</v>
      </c>
      <c r="W232" s="2">
        <f>tbl_ProfitPerTruck[[#This Row],[Final_Invoice_Amount]]-SUM(tbl_ProfitPerTruck[[#This Row],[Direct_Labor_COGS]:[Permit_Fees_COGS]])</f>
        <v>5554.39</v>
      </c>
      <c r="X232" s="2">
        <f>tbl_ProfitPerTruck[[#This Row],[Final_Invoice_Amount]]-tbl_ProfitPerTruck[[#This Row],[TTL_COSTS]]</f>
        <v>-109.78000000000065</v>
      </c>
    </row>
    <row r="233" spans="1:24" x14ac:dyDescent="0.35">
      <c r="A233" s="13">
        <v>45722</v>
      </c>
      <c r="B233" s="13" t="s">
        <v>249</v>
      </c>
      <c r="C233" s="1" t="s">
        <v>281</v>
      </c>
      <c r="D233" s="1" t="s">
        <v>28</v>
      </c>
      <c r="E233" s="1" t="s">
        <v>29</v>
      </c>
      <c r="F233" s="1" t="s">
        <v>34</v>
      </c>
      <c r="G233" s="1" t="s">
        <v>35</v>
      </c>
      <c r="H233" s="2">
        <v>614.48</v>
      </c>
      <c r="I233" s="3">
        <v>2.56</v>
      </c>
      <c r="J233" s="2">
        <v>46.25</v>
      </c>
      <c r="K233" s="2">
        <v>118.54</v>
      </c>
      <c r="L233" s="2">
        <v>135.66999999999999</v>
      </c>
      <c r="M233" s="2">
        <v>31.81</v>
      </c>
      <c r="N233" s="2">
        <v>0</v>
      </c>
      <c r="O233" s="3">
        <v>14</v>
      </c>
      <c r="P233" s="3">
        <v>0.7</v>
      </c>
      <c r="Q233" s="2">
        <v>2.95</v>
      </c>
      <c r="R233" s="2">
        <v>1.17</v>
      </c>
      <c r="S233" s="2">
        <v>6.02</v>
      </c>
      <c r="T233" s="2">
        <v>8.94</v>
      </c>
      <c r="U233" s="2">
        <v>70.290000000000006</v>
      </c>
      <c r="V233" s="2">
        <f>SUM(tbl_ProfitPerTruck[[#This Row],[Truck_Fuel_Cost]:[Overhead_Allocation]])+SUM(K232:N233)</f>
        <v>5283.1100000000006</v>
      </c>
      <c r="W233" s="2">
        <f>tbl_ProfitPerTruck[[#This Row],[Final_Invoice_Amount]]-SUM(tbl_ProfitPerTruck[[#This Row],[Direct_Labor_COGS]:[Permit_Fees_COGS]])</f>
        <v>328.46000000000004</v>
      </c>
      <c r="X233" s="2">
        <f>tbl_ProfitPerTruck[[#This Row],[Final_Invoice_Amount]]-tbl_ProfitPerTruck[[#This Row],[TTL_COSTS]]</f>
        <v>-4668.630000000001</v>
      </c>
    </row>
    <row r="234" spans="1:24" x14ac:dyDescent="0.35">
      <c r="A234" s="13">
        <v>45733</v>
      </c>
      <c r="B234" s="13" t="s">
        <v>249</v>
      </c>
      <c r="C234" s="1" t="s">
        <v>282</v>
      </c>
      <c r="D234" s="1" t="s">
        <v>42</v>
      </c>
      <c r="E234" s="1" t="s">
        <v>24</v>
      </c>
      <c r="F234" s="1" t="s">
        <v>34</v>
      </c>
      <c r="G234" s="1" t="s">
        <v>35</v>
      </c>
      <c r="H234" s="2">
        <v>834.93</v>
      </c>
      <c r="I234" s="3">
        <v>2.56</v>
      </c>
      <c r="J234" s="2">
        <v>48.1</v>
      </c>
      <c r="K234" s="2">
        <v>123.31</v>
      </c>
      <c r="L234" s="2">
        <v>206.3</v>
      </c>
      <c r="M234" s="2">
        <v>0</v>
      </c>
      <c r="N234" s="2">
        <v>0</v>
      </c>
      <c r="O234" s="3">
        <v>9</v>
      </c>
      <c r="P234" s="3">
        <v>0.47</v>
      </c>
      <c r="Q234" s="2">
        <v>2.4900000000000002</v>
      </c>
      <c r="R234" s="2">
        <v>0.48</v>
      </c>
      <c r="S234" s="2">
        <v>6.01</v>
      </c>
      <c r="T234" s="2">
        <v>10.59</v>
      </c>
      <c r="U234" s="2">
        <v>93.31</v>
      </c>
      <c r="V234" s="2">
        <f>SUM(tbl_ProfitPerTruck[[#This Row],[Truck_Fuel_Cost]:[Overhead_Allocation]])+SUM(K233:N234)</f>
        <v>728.51</v>
      </c>
      <c r="W234" s="2">
        <f>tbl_ProfitPerTruck[[#This Row],[Final_Invoice_Amount]]-SUM(tbl_ProfitPerTruck[[#This Row],[Direct_Labor_COGS]:[Permit_Fees_COGS]])</f>
        <v>505.31999999999994</v>
      </c>
      <c r="X234" s="2">
        <f>tbl_ProfitPerTruck[[#This Row],[Final_Invoice_Amount]]-tbl_ProfitPerTruck[[#This Row],[TTL_COSTS]]</f>
        <v>106.41999999999996</v>
      </c>
    </row>
    <row r="235" spans="1:24" x14ac:dyDescent="0.35">
      <c r="A235" s="13">
        <v>45729</v>
      </c>
      <c r="B235" s="13" t="s">
        <v>249</v>
      </c>
      <c r="C235" s="1" t="s">
        <v>283</v>
      </c>
      <c r="D235" s="1" t="s">
        <v>80</v>
      </c>
      <c r="E235" s="1" t="s">
        <v>29</v>
      </c>
      <c r="F235" s="1" t="s">
        <v>30</v>
      </c>
      <c r="G235" s="1" t="s">
        <v>35</v>
      </c>
      <c r="H235" s="2">
        <v>321.23</v>
      </c>
      <c r="I235" s="3">
        <v>1.29</v>
      </c>
      <c r="J235" s="2">
        <v>49.22</v>
      </c>
      <c r="K235" s="2">
        <v>63.59</v>
      </c>
      <c r="L235" s="2">
        <v>16.75</v>
      </c>
      <c r="M235" s="2">
        <v>0</v>
      </c>
      <c r="N235" s="2">
        <v>0</v>
      </c>
      <c r="O235" s="3">
        <v>31.4</v>
      </c>
      <c r="P235" s="3">
        <v>1.57</v>
      </c>
      <c r="Q235" s="2">
        <v>7.24</v>
      </c>
      <c r="R235" s="2">
        <v>1.73</v>
      </c>
      <c r="S235" s="2">
        <v>5.44</v>
      </c>
      <c r="T235" s="2">
        <v>11.68</v>
      </c>
      <c r="U235" s="2">
        <v>35.67</v>
      </c>
      <c r="V235" s="2">
        <f>SUM(tbl_ProfitPerTruck[[#This Row],[Truck_Fuel_Cost]:[Overhead_Allocation]])+SUM(K234:N235)</f>
        <v>471.71000000000004</v>
      </c>
      <c r="W235" s="2">
        <f>tbl_ProfitPerTruck[[#This Row],[Final_Invoice_Amount]]-SUM(tbl_ProfitPerTruck[[#This Row],[Direct_Labor_COGS]:[Permit_Fees_COGS]])</f>
        <v>240.89000000000001</v>
      </c>
      <c r="X235" s="2">
        <f>tbl_ProfitPerTruck[[#This Row],[Final_Invoice_Amount]]-tbl_ProfitPerTruck[[#This Row],[TTL_COSTS]]</f>
        <v>-150.48000000000002</v>
      </c>
    </row>
    <row r="236" spans="1:24" x14ac:dyDescent="0.35">
      <c r="A236" s="13">
        <v>45739</v>
      </c>
      <c r="B236" s="13" t="s">
        <v>249</v>
      </c>
      <c r="C236" s="1" t="s">
        <v>284</v>
      </c>
      <c r="D236" s="1" t="s">
        <v>80</v>
      </c>
      <c r="E236" s="1" t="s">
        <v>29</v>
      </c>
      <c r="F236" s="1" t="s">
        <v>30</v>
      </c>
      <c r="G236" s="1" t="s">
        <v>31</v>
      </c>
      <c r="H236" s="2">
        <v>287.83999999999997</v>
      </c>
      <c r="I236" s="3">
        <v>1.26</v>
      </c>
      <c r="J236" s="2">
        <v>37.9</v>
      </c>
      <c r="K236" s="2">
        <v>47.65</v>
      </c>
      <c r="L236" s="2">
        <v>14.82</v>
      </c>
      <c r="M236" s="2">
        <v>0</v>
      </c>
      <c r="N236" s="2">
        <v>0</v>
      </c>
      <c r="O236" s="3">
        <v>21.7</v>
      </c>
      <c r="P236" s="3">
        <v>0.99</v>
      </c>
      <c r="Q236" s="2">
        <v>5.25</v>
      </c>
      <c r="R236" s="2">
        <v>1.59</v>
      </c>
      <c r="S236" s="2">
        <v>6.7</v>
      </c>
      <c r="T236" s="2">
        <v>9.02</v>
      </c>
      <c r="U236" s="2">
        <v>25</v>
      </c>
      <c r="V236" s="2">
        <f>SUM(tbl_ProfitPerTruck[[#This Row],[Truck_Fuel_Cost]:[Overhead_Allocation]])+SUM(K235:N236)</f>
        <v>190.37</v>
      </c>
      <c r="W236" s="2">
        <f>tbl_ProfitPerTruck[[#This Row],[Final_Invoice_Amount]]-SUM(tbl_ProfitPerTruck[[#This Row],[Direct_Labor_COGS]:[Permit_Fees_COGS]])</f>
        <v>225.36999999999998</v>
      </c>
      <c r="X236" s="2">
        <f>tbl_ProfitPerTruck[[#This Row],[Final_Invoice_Amount]]-tbl_ProfitPerTruck[[#This Row],[TTL_COSTS]]</f>
        <v>97.46999999999997</v>
      </c>
    </row>
    <row r="237" spans="1:24" x14ac:dyDescent="0.35">
      <c r="A237" s="13">
        <v>45743</v>
      </c>
      <c r="B237" s="13" t="s">
        <v>249</v>
      </c>
      <c r="C237" s="1" t="s">
        <v>285</v>
      </c>
      <c r="D237" s="1" t="s">
        <v>51</v>
      </c>
      <c r="E237" s="1" t="s">
        <v>29</v>
      </c>
      <c r="F237" s="1" t="s">
        <v>34</v>
      </c>
      <c r="G237" s="1" t="s">
        <v>31</v>
      </c>
      <c r="H237" s="2">
        <v>681.59</v>
      </c>
      <c r="I237" s="3">
        <v>2.0099999999999998</v>
      </c>
      <c r="J237" s="2">
        <v>49.95</v>
      </c>
      <c r="K237" s="2">
        <v>100.57</v>
      </c>
      <c r="L237" s="2">
        <v>77.010000000000005</v>
      </c>
      <c r="M237" s="2">
        <v>0</v>
      </c>
      <c r="N237" s="2">
        <v>0</v>
      </c>
      <c r="O237" s="3">
        <v>7.6</v>
      </c>
      <c r="P237" s="3">
        <v>0.3</v>
      </c>
      <c r="Q237" s="2">
        <v>1.65</v>
      </c>
      <c r="R237" s="2">
        <v>0.9</v>
      </c>
      <c r="S237" s="2">
        <v>6.85</v>
      </c>
      <c r="T237" s="2">
        <v>10.67</v>
      </c>
      <c r="U237" s="2">
        <v>45.65</v>
      </c>
      <c r="V237" s="2">
        <f>SUM(tbl_ProfitPerTruck[[#This Row],[Truck_Fuel_Cost]:[Overhead_Allocation]])+SUM(K236:N237)</f>
        <v>305.77</v>
      </c>
      <c r="W237" s="2">
        <f>tbl_ProfitPerTruck[[#This Row],[Final_Invoice_Amount]]-SUM(tbl_ProfitPerTruck[[#This Row],[Direct_Labor_COGS]:[Permit_Fees_COGS]])</f>
        <v>504.01000000000005</v>
      </c>
      <c r="X237" s="2">
        <f>tbl_ProfitPerTruck[[#This Row],[Final_Invoice_Amount]]-tbl_ProfitPerTruck[[#This Row],[TTL_COSTS]]</f>
        <v>375.82000000000005</v>
      </c>
    </row>
    <row r="238" spans="1:24" x14ac:dyDescent="0.35">
      <c r="A238" s="13">
        <v>45739</v>
      </c>
      <c r="B238" s="13" t="s">
        <v>249</v>
      </c>
      <c r="C238" s="1" t="s">
        <v>286</v>
      </c>
      <c r="D238" s="1" t="s">
        <v>42</v>
      </c>
      <c r="E238" s="1" t="s">
        <v>24</v>
      </c>
      <c r="F238" s="1" t="s">
        <v>25</v>
      </c>
      <c r="G238" s="1" t="s">
        <v>26</v>
      </c>
      <c r="H238" s="2">
        <v>12236.61</v>
      </c>
      <c r="I238" s="3">
        <v>9.26</v>
      </c>
      <c r="J238" s="2">
        <v>43.82</v>
      </c>
      <c r="K238" s="2">
        <v>405.93</v>
      </c>
      <c r="L238" s="2">
        <v>3832</v>
      </c>
      <c r="M238" s="2">
        <v>0</v>
      </c>
      <c r="N238" s="2">
        <v>193.81</v>
      </c>
      <c r="O238" s="3">
        <v>13.2</v>
      </c>
      <c r="P238" s="3">
        <v>0.8</v>
      </c>
      <c r="Q238" s="2">
        <v>2.4700000000000002</v>
      </c>
      <c r="R238" s="2">
        <v>1.1399999999999999</v>
      </c>
      <c r="S238" s="2">
        <v>5.04</v>
      </c>
      <c r="T238" s="2">
        <v>11.85</v>
      </c>
      <c r="U238" s="2">
        <v>817.38</v>
      </c>
      <c r="V238" s="2">
        <f>SUM(tbl_ProfitPerTruck[[#This Row],[Truck_Fuel_Cost]:[Overhead_Allocation]])+SUM(K237:N238)</f>
        <v>5447.2000000000007</v>
      </c>
      <c r="W238" s="2">
        <f>tbl_ProfitPerTruck[[#This Row],[Final_Invoice_Amount]]-SUM(tbl_ProfitPerTruck[[#This Row],[Direct_Labor_COGS]:[Permit_Fees_COGS]])</f>
        <v>7804.87</v>
      </c>
      <c r="X238" s="2">
        <f>tbl_ProfitPerTruck[[#This Row],[Final_Invoice_Amount]]-tbl_ProfitPerTruck[[#This Row],[TTL_COSTS]]</f>
        <v>6789.41</v>
      </c>
    </row>
    <row r="239" spans="1:24" x14ac:dyDescent="0.35">
      <c r="A239" s="13">
        <v>45746</v>
      </c>
      <c r="B239" s="13" t="s">
        <v>249</v>
      </c>
      <c r="C239" s="1" t="s">
        <v>287</v>
      </c>
      <c r="D239" s="1" t="s">
        <v>47</v>
      </c>
      <c r="E239" s="1" t="s">
        <v>29</v>
      </c>
      <c r="F239" s="1" t="s">
        <v>30</v>
      </c>
      <c r="G239" s="1" t="s">
        <v>35</v>
      </c>
      <c r="H239" s="2">
        <v>229.74</v>
      </c>
      <c r="I239" s="3">
        <v>1.3</v>
      </c>
      <c r="J239" s="2">
        <v>39.61</v>
      </c>
      <c r="K239" s="2">
        <v>51.33</v>
      </c>
      <c r="L239" s="2">
        <v>15.25</v>
      </c>
      <c r="M239" s="2">
        <v>0</v>
      </c>
      <c r="N239" s="2">
        <v>0</v>
      </c>
      <c r="O239" s="3">
        <v>21.4</v>
      </c>
      <c r="P239" s="3">
        <v>0.89</v>
      </c>
      <c r="Q239" s="2">
        <v>5.14</v>
      </c>
      <c r="R239" s="2">
        <v>1.84</v>
      </c>
      <c r="S239" s="2">
        <v>6.72</v>
      </c>
      <c r="T239" s="2">
        <v>10.15</v>
      </c>
      <c r="U239" s="2">
        <v>25</v>
      </c>
      <c r="V239" s="2">
        <f>SUM(tbl_ProfitPerTruck[[#This Row],[Truck_Fuel_Cost]:[Overhead_Allocation]])+SUM(K238:N239)</f>
        <v>4547.170000000001</v>
      </c>
      <c r="W239" s="2">
        <f>tbl_ProfitPerTruck[[#This Row],[Final_Invoice_Amount]]-SUM(tbl_ProfitPerTruck[[#This Row],[Direct_Labor_COGS]:[Permit_Fees_COGS]])</f>
        <v>163.16000000000003</v>
      </c>
      <c r="X239" s="2">
        <f>tbl_ProfitPerTruck[[#This Row],[Final_Invoice_Amount]]-tbl_ProfitPerTruck[[#This Row],[TTL_COSTS]]</f>
        <v>-4317.4300000000012</v>
      </c>
    </row>
    <row r="240" spans="1:24" x14ac:dyDescent="0.35">
      <c r="A240" s="13">
        <v>45722</v>
      </c>
      <c r="B240" s="13" t="s">
        <v>249</v>
      </c>
      <c r="C240" s="1" t="s">
        <v>288</v>
      </c>
      <c r="D240" s="1" t="s">
        <v>23</v>
      </c>
      <c r="E240" s="1" t="s">
        <v>24</v>
      </c>
      <c r="F240" s="1" t="s">
        <v>34</v>
      </c>
      <c r="G240" s="1" t="s">
        <v>26</v>
      </c>
      <c r="H240" s="2">
        <v>871.89</v>
      </c>
      <c r="I240" s="3">
        <v>2.52</v>
      </c>
      <c r="J240" s="2">
        <v>44.67</v>
      </c>
      <c r="K240" s="2">
        <v>112.41</v>
      </c>
      <c r="L240" s="2">
        <v>101.64</v>
      </c>
      <c r="M240" s="2">
        <v>0</v>
      </c>
      <c r="N240" s="2">
        <v>0</v>
      </c>
      <c r="O240" s="3">
        <v>19.7</v>
      </c>
      <c r="P240" s="3">
        <v>0.97</v>
      </c>
      <c r="Q240" s="2">
        <v>4.7699999999999996</v>
      </c>
      <c r="R240" s="2">
        <v>1.88</v>
      </c>
      <c r="S240" s="2">
        <v>5.3</v>
      </c>
      <c r="T240" s="2">
        <v>7.08</v>
      </c>
      <c r="U240" s="2">
        <v>102.8</v>
      </c>
      <c r="V240" s="2">
        <f>SUM(tbl_ProfitPerTruck[[#This Row],[Truck_Fuel_Cost]:[Overhead_Allocation]])+SUM(K239:N240)</f>
        <v>402.46</v>
      </c>
      <c r="W240" s="2">
        <f>tbl_ProfitPerTruck[[#This Row],[Final_Invoice_Amount]]-SUM(tbl_ProfitPerTruck[[#This Row],[Direct_Labor_COGS]:[Permit_Fees_COGS]])</f>
        <v>657.83999999999992</v>
      </c>
      <c r="X240" s="2">
        <f>tbl_ProfitPerTruck[[#This Row],[Final_Invoice_Amount]]-tbl_ProfitPerTruck[[#This Row],[TTL_COSTS]]</f>
        <v>469.43</v>
      </c>
    </row>
    <row r="241" spans="1:24" x14ac:dyDescent="0.35">
      <c r="A241" s="13">
        <v>45731</v>
      </c>
      <c r="B241" s="13" t="s">
        <v>249</v>
      </c>
      <c r="C241" s="1" t="s">
        <v>289</v>
      </c>
      <c r="D241" s="1" t="s">
        <v>83</v>
      </c>
      <c r="E241" s="1" t="s">
        <v>29</v>
      </c>
      <c r="F241" s="1" t="s">
        <v>34</v>
      </c>
      <c r="G241" s="1" t="s">
        <v>52</v>
      </c>
      <c r="H241" s="2">
        <v>436.23</v>
      </c>
      <c r="I241" s="3">
        <v>3.91</v>
      </c>
      <c r="J241" s="2">
        <v>48.43</v>
      </c>
      <c r="K241" s="2">
        <v>189.31</v>
      </c>
      <c r="L241" s="2">
        <v>84.91</v>
      </c>
      <c r="M241" s="2">
        <v>0</v>
      </c>
      <c r="N241" s="2">
        <v>0</v>
      </c>
      <c r="O241" s="3">
        <v>33.9</v>
      </c>
      <c r="P241" s="3">
        <v>1.51</v>
      </c>
      <c r="Q241" s="2">
        <v>6.1</v>
      </c>
      <c r="R241" s="2">
        <v>2.11</v>
      </c>
      <c r="S241" s="2">
        <v>4.8499999999999996</v>
      </c>
      <c r="T241" s="2">
        <v>9.25</v>
      </c>
      <c r="U241" s="2">
        <v>42.2</v>
      </c>
      <c r="V241" s="2">
        <f>SUM(tbl_ProfitPerTruck[[#This Row],[Truck_Fuel_Cost]:[Overhead_Allocation]])+SUM(K240:N241)</f>
        <v>552.78</v>
      </c>
      <c r="W241" s="2">
        <f>tbl_ProfitPerTruck[[#This Row],[Final_Invoice_Amount]]-SUM(tbl_ProfitPerTruck[[#This Row],[Direct_Labor_COGS]:[Permit_Fees_COGS]])</f>
        <v>162.01</v>
      </c>
      <c r="X241" s="2">
        <f>tbl_ProfitPerTruck[[#This Row],[Final_Invoice_Amount]]-tbl_ProfitPerTruck[[#This Row],[TTL_COSTS]]</f>
        <v>-116.54999999999995</v>
      </c>
    </row>
    <row r="242" spans="1:24" x14ac:dyDescent="0.35">
      <c r="A242" s="13">
        <v>45743</v>
      </c>
      <c r="B242" s="13" t="s">
        <v>249</v>
      </c>
      <c r="C242" s="1" t="s">
        <v>290</v>
      </c>
      <c r="D242" s="1" t="s">
        <v>113</v>
      </c>
      <c r="E242" s="1" t="s">
        <v>29</v>
      </c>
      <c r="F242" s="1" t="s">
        <v>30</v>
      </c>
      <c r="G242" s="1" t="s">
        <v>31</v>
      </c>
      <c r="H242" s="2">
        <v>343.09</v>
      </c>
      <c r="I242" s="3">
        <v>1.34</v>
      </c>
      <c r="J242" s="2">
        <v>46.56</v>
      </c>
      <c r="K242" s="2">
        <v>62.22</v>
      </c>
      <c r="L242" s="2">
        <v>27.13</v>
      </c>
      <c r="M242" s="2">
        <v>0</v>
      </c>
      <c r="N242" s="2">
        <v>0</v>
      </c>
      <c r="O242" s="3">
        <v>6.1</v>
      </c>
      <c r="P242" s="3">
        <v>0.38</v>
      </c>
      <c r="Q242" s="2">
        <v>1.34</v>
      </c>
      <c r="R242" s="2">
        <v>0.31</v>
      </c>
      <c r="S242" s="2">
        <v>6.25</v>
      </c>
      <c r="T242" s="2">
        <v>8.27</v>
      </c>
      <c r="U242" s="2">
        <v>29.85</v>
      </c>
      <c r="V242" s="2">
        <f>SUM(tbl_ProfitPerTruck[[#This Row],[Truck_Fuel_Cost]:[Overhead_Allocation]])+SUM(K241:N242)</f>
        <v>409.59000000000003</v>
      </c>
      <c r="W242" s="2">
        <f>tbl_ProfitPerTruck[[#This Row],[Final_Invoice_Amount]]-SUM(tbl_ProfitPerTruck[[#This Row],[Direct_Labor_COGS]:[Permit_Fees_COGS]])</f>
        <v>253.73999999999998</v>
      </c>
      <c r="X242" s="2">
        <f>tbl_ProfitPerTruck[[#This Row],[Final_Invoice_Amount]]-tbl_ProfitPerTruck[[#This Row],[TTL_COSTS]]</f>
        <v>-66.500000000000057</v>
      </c>
    </row>
    <row r="243" spans="1:24" x14ac:dyDescent="0.35">
      <c r="A243" s="13">
        <v>45717</v>
      </c>
      <c r="B243" s="13" t="s">
        <v>249</v>
      </c>
      <c r="C243" s="1" t="s">
        <v>291</v>
      </c>
      <c r="D243" s="1" t="s">
        <v>49</v>
      </c>
      <c r="E243" s="1" t="s">
        <v>29</v>
      </c>
      <c r="F243" s="1" t="s">
        <v>34</v>
      </c>
      <c r="G243" s="1" t="s">
        <v>31</v>
      </c>
      <c r="H243" s="2">
        <v>1030.5999999999999</v>
      </c>
      <c r="I243" s="3">
        <v>1.48</v>
      </c>
      <c r="J243" s="2">
        <v>50.7</v>
      </c>
      <c r="K243" s="2">
        <v>75.25</v>
      </c>
      <c r="L243" s="2">
        <v>142.88</v>
      </c>
      <c r="M243" s="2">
        <v>0</v>
      </c>
      <c r="N243" s="2">
        <v>0</v>
      </c>
      <c r="O243" s="3">
        <v>24.3</v>
      </c>
      <c r="P243" s="3">
        <v>1.2</v>
      </c>
      <c r="Q243" s="2">
        <v>5.58</v>
      </c>
      <c r="R243" s="2">
        <v>2.48</v>
      </c>
      <c r="S243" s="2">
        <v>5.48</v>
      </c>
      <c r="T243" s="2">
        <v>11.45</v>
      </c>
      <c r="U243" s="2">
        <v>67.05</v>
      </c>
      <c r="V243" s="2">
        <f>SUM(tbl_ProfitPerTruck[[#This Row],[Truck_Fuel_Cost]:[Overhead_Allocation]])+SUM(K242:N243)</f>
        <v>399.52</v>
      </c>
      <c r="W243" s="2">
        <f>tbl_ProfitPerTruck[[#This Row],[Final_Invoice_Amount]]-SUM(tbl_ProfitPerTruck[[#This Row],[Direct_Labor_COGS]:[Permit_Fees_COGS]])</f>
        <v>812.46999999999991</v>
      </c>
      <c r="X243" s="2">
        <f>tbl_ProfitPerTruck[[#This Row],[Final_Invoice_Amount]]-tbl_ProfitPerTruck[[#This Row],[TTL_COSTS]]</f>
        <v>631.07999999999993</v>
      </c>
    </row>
    <row r="244" spans="1:24" x14ac:dyDescent="0.35">
      <c r="A244" s="13">
        <v>45741</v>
      </c>
      <c r="B244" s="13" t="s">
        <v>249</v>
      </c>
      <c r="C244" s="1" t="s">
        <v>292</v>
      </c>
      <c r="D244" s="1" t="s">
        <v>42</v>
      </c>
      <c r="E244" s="1" t="s">
        <v>24</v>
      </c>
      <c r="F244" s="1" t="s">
        <v>34</v>
      </c>
      <c r="G244" s="1" t="s">
        <v>52</v>
      </c>
      <c r="H244" s="2">
        <v>448.63</v>
      </c>
      <c r="I244" s="3">
        <v>1.85</v>
      </c>
      <c r="J244" s="2">
        <v>51.71</v>
      </c>
      <c r="K244" s="2">
        <v>95.6</v>
      </c>
      <c r="L244" s="2">
        <v>45.59</v>
      </c>
      <c r="M244" s="2">
        <v>0</v>
      </c>
      <c r="N244" s="2">
        <v>0</v>
      </c>
      <c r="O244" s="3">
        <v>13.6</v>
      </c>
      <c r="P244" s="3">
        <v>0.69</v>
      </c>
      <c r="Q244" s="2">
        <v>3.27</v>
      </c>
      <c r="R244" s="2">
        <v>1.28</v>
      </c>
      <c r="S244" s="2">
        <v>5.23</v>
      </c>
      <c r="T244" s="2">
        <v>10.57</v>
      </c>
      <c r="U244" s="2">
        <v>29.38</v>
      </c>
      <c r="V244" s="2">
        <f>SUM(tbl_ProfitPerTruck[[#This Row],[Truck_Fuel_Cost]:[Overhead_Allocation]])+SUM(K243:N244)</f>
        <v>409.05000000000007</v>
      </c>
      <c r="W244" s="2">
        <f>tbl_ProfitPerTruck[[#This Row],[Final_Invoice_Amount]]-SUM(tbl_ProfitPerTruck[[#This Row],[Direct_Labor_COGS]:[Permit_Fees_COGS]])</f>
        <v>307.44</v>
      </c>
      <c r="X244" s="2">
        <f>tbl_ProfitPerTruck[[#This Row],[Final_Invoice_Amount]]-tbl_ProfitPerTruck[[#This Row],[TTL_COSTS]]</f>
        <v>39.579999999999927</v>
      </c>
    </row>
    <row r="245" spans="1:24" x14ac:dyDescent="0.35">
      <c r="A245" s="13">
        <v>45733</v>
      </c>
      <c r="B245" s="13" t="s">
        <v>249</v>
      </c>
      <c r="C245" s="1" t="s">
        <v>293</v>
      </c>
      <c r="D245" s="1" t="s">
        <v>47</v>
      </c>
      <c r="E245" s="1" t="s">
        <v>29</v>
      </c>
      <c r="F245" s="1" t="s">
        <v>34</v>
      </c>
      <c r="G245" s="1" t="s">
        <v>52</v>
      </c>
      <c r="H245" s="2">
        <v>606.72</v>
      </c>
      <c r="I245" s="3">
        <v>0.7</v>
      </c>
      <c r="J245" s="2">
        <v>46.84</v>
      </c>
      <c r="K245" s="2">
        <v>32.79</v>
      </c>
      <c r="L245" s="2">
        <v>125.63</v>
      </c>
      <c r="M245" s="2">
        <v>0</v>
      </c>
      <c r="N245" s="2">
        <v>0</v>
      </c>
      <c r="O245" s="3">
        <v>5.9</v>
      </c>
      <c r="P245" s="3">
        <v>0.28000000000000003</v>
      </c>
      <c r="Q245" s="2">
        <v>1.25</v>
      </c>
      <c r="R245" s="2">
        <v>0.66</v>
      </c>
      <c r="S245" s="2">
        <v>5.65</v>
      </c>
      <c r="T245" s="2">
        <v>9.4700000000000006</v>
      </c>
      <c r="U245" s="2">
        <v>46.72</v>
      </c>
      <c r="V245" s="2">
        <f>SUM(tbl_ProfitPerTruck[[#This Row],[Truck_Fuel_Cost]:[Overhead_Allocation]])+SUM(K244:N245)</f>
        <v>363.36</v>
      </c>
      <c r="W245" s="2">
        <f>tbl_ProfitPerTruck[[#This Row],[Final_Invoice_Amount]]-SUM(tbl_ProfitPerTruck[[#This Row],[Direct_Labor_COGS]:[Permit_Fees_COGS]])</f>
        <v>448.30000000000007</v>
      </c>
      <c r="X245" s="2">
        <f>tbl_ProfitPerTruck[[#This Row],[Final_Invoice_Amount]]-tbl_ProfitPerTruck[[#This Row],[TTL_COSTS]]</f>
        <v>243.36</v>
      </c>
    </row>
    <row r="246" spans="1:24" x14ac:dyDescent="0.35">
      <c r="A246" s="13">
        <v>45740</v>
      </c>
      <c r="B246" s="13" t="s">
        <v>249</v>
      </c>
      <c r="C246" s="1" t="s">
        <v>294</v>
      </c>
      <c r="D246" s="1" t="s">
        <v>42</v>
      </c>
      <c r="E246" s="1" t="s">
        <v>24</v>
      </c>
      <c r="F246" s="1" t="s">
        <v>25</v>
      </c>
      <c r="G246" s="1" t="s">
        <v>37</v>
      </c>
      <c r="H246" s="2">
        <v>10368.049999999999</v>
      </c>
      <c r="I246" s="3">
        <v>7.41</v>
      </c>
      <c r="J246" s="2">
        <v>48.48</v>
      </c>
      <c r="K246" s="2">
        <v>359.01</v>
      </c>
      <c r="L246" s="2">
        <v>3551.82</v>
      </c>
      <c r="M246" s="2">
        <v>0</v>
      </c>
      <c r="N246" s="2">
        <v>93.83</v>
      </c>
      <c r="O246" s="3">
        <v>26</v>
      </c>
      <c r="P246" s="3">
        <v>1.19</v>
      </c>
      <c r="Q246" s="2">
        <v>7.07</v>
      </c>
      <c r="R246" s="2">
        <v>2.36</v>
      </c>
      <c r="S246" s="2">
        <v>6.11</v>
      </c>
      <c r="T246" s="2">
        <v>8.34</v>
      </c>
      <c r="U246" s="2">
        <v>851.29</v>
      </c>
      <c r="V246" s="2">
        <f>SUM(tbl_ProfitPerTruck[[#This Row],[Truck_Fuel_Cost]:[Overhead_Allocation]])+SUM(K245:N246)</f>
        <v>5038.25</v>
      </c>
      <c r="W246" s="2">
        <f>tbl_ProfitPerTruck[[#This Row],[Final_Invoice_Amount]]-SUM(tbl_ProfitPerTruck[[#This Row],[Direct_Labor_COGS]:[Permit_Fees_COGS]])</f>
        <v>6363.3899999999994</v>
      </c>
      <c r="X246" s="2">
        <f>tbl_ProfitPerTruck[[#This Row],[Final_Invoice_Amount]]-tbl_ProfitPerTruck[[#This Row],[TTL_COSTS]]</f>
        <v>5329.7999999999993</v>
      </c>
    </row>
    <row r="247" spans="1:24" x14ac:dyDescent="0.35">
      <c r="A247" s="13">
        <v>45738</v>
      </c>
      <c r="B247" s="13" t="s">
        <v>249</v>
      </c>
      <c r="C247" s="1" t="s">
        <v>295</v>
      </c>
      <c r="D247" s="1" t="s">
        <v>45</v>
      </c>
      <c r="E247" s="1" t="s">
        <v>29</v>
      </c>
      <c r="F247" s="1" t="s">
        <v>34</v>
      </c>
      <c r="G247" s="1" t="s">
        <v>26</v>
      </c>
      <c r="H247" s="2">
        <v>744.9</v>
      </c>
      <c r="I247" s="3">
        <v>3.29</v>
      </c>
      <c r="J247" s="2">
        <v>46.32</v>
      </c>
      <c r="K247" s="2">
        <v>152.4</v>
      </c>
      <c r="L247" s="2">
        <v>186.27</v>
      </c>
      <c r="M247" s="2">
        <v>0</v>
      </c>
      <c r="N247" s="2">
        <v>0</v>
      </c>
      <c r="O247" s="3">
        <v>26</v>
      </c>
      <c r="P247" s="3">
        <v>1.23</v>
      </c>
      <c r="Q247" s="2">
        <v>6.08</v>
      </c>
      <c r="R247" s="2">
        <v>1.57</v>
      </c>
      <c r="S247" s="2">
        <v>6.85</v>
      </c>
      <c r="T247" s="2">
        <v>9.1</v>
      </c>
      <c r="U247" s="2">
        <v>67.040000000000006</v>
      </c>
      <c r="V247" s="2">
        <f>SUM(tbl_ProfitPerTruck[[#This Row],[Truck_Fuel_Cost]:[Overhead_Allocation]])+SUM(K246:N247)</f>
        <v>4433.97</v>
      </c>
      <c r="W247" s="2">
        <f>tbl_ProfitPerTruck[[#This Row],[Final_Invoice_Amount]]-SUM(tbl_ProfitPerTruck[[#This Row],[Direct_Labor_COGS]:[Permit_Fees_COGS]])</f>
        <v>406.22999999999996</v>
      </c>
      <c r="X247" s="2">
        <f>tbl_ProfitPerTruck[[#This Row],[Final_Invoice_Amount]]-tbl_ProfitPerTruck[[#This Row],[TTL_COSTS]]</f>
        <v>-3689.07</v>
      </c>
    </row>
    <row r="248" spans="1:24" x14ac:dyDescent="0.35">
      <c r="A248" s="13">
        <v>45727</v>
      </c>
      <c r="B248" s="13" t="s">
        <v>249</v>
      </c>
      <c r="C248" s="1" t="s">
        <v>296</v>
      </c>
      <c r="D248" s="1" t="s">
        <v>49</v>
      </c>
      <c r="E248" s="1" t="s">
        <v>29</v>
      </c>
      <c r="F248" s="1" t="s">
        <v>34</v>
      </c>
      <c r="G248" s="1" t="s">
        <v>43</v>
      </c>
      <c r="H248" s="2">
        <v>527.12</v>
      </c>
      <c r="I248" s="3">
        <v>2.54</v>
      </c>
      <c r="J248" s="2">
        <v>38.340000000000003</v>
      </c>
      <c r="K248" s="2">
        <v>97.45</v>
      </c>
      <c r="L248" s="2">
        <v>97.26</v>
      </c>
      <c r="M248" s="2">
        <v>0</v>
      </c>
      <c r="N248" s="2">
        <v>0</v>
      </c>
      <c r="O248" s="3">
        <v>32.6</v>
      </c>
      <c r="P248" s="3">
        <v>1.39</v>
      </c>
      <c r="Q248" s="2">
        <v>6.56</v>
      </c>
      <c r="R248" s="2">
        <v>2.27</v>
      </c>
      <c r="S248" s="2">
        <v>6.64</v>
      </c>
      <c r="T248" s="2">
        <v>7.06</v>
      </c>
      <c r="U248" s="2">
        <v>44.56</v>
      </c>
      <c r="V248" s="2">
        <f>SUM(tbl_ProfitPerTruck[[#This Row],[Truck_Fuel_Cost]:[Overhead_Allocation]])+SUM(K247:N248)</f>
        <v>600.47</v>
      </c>
      <c r="W248" s="2">
        <f>tbl_ProfitPerTruck[[#This Row],[Final_Invoice_Amount]]-SUM(tbl_ProfitPerTruck[[#This Row],[Direct_Labor_COGS]:[Permit_Fees_COGS]])</f>
        <v>332.40999999999997</v>
      </c>
      <c r="X248" s="2">
        <f>tbl_ProfitPerTruck[[#This Row],[Final_Invoice_Amount]]-tbl_ProfitPerTruck[[#This Row],[TTL_COSTS]]</f>
        <v>-73.350000000000023</v>
      </c>
    </row>
    <row r="249" spans="1:24" x14ac:dyDescent="0.35">
      <c r="A249" s="13">
        <v>45722</v>
      </c>
      <c r="B249" s="13" t="s">
        <v>249</v>
      </c>
      <c r="C249" s="1" t="s">
        <v>297</v>
      </c>
      <c r="D249" s="1" t="s">
        <v>51</v>
      </c>
      <c r="E249" s="1" t="s">
        <v>29</v>
      </c>
      <c r="F249" s="1" t="s">
        <v>30</v>
      </c>
      <c r="G249" s="1" t="s">
        <v>35</v>
      </c>
      <c r="H249" s="2">
        <v>293.26</v>
      </c>
      <c r="I249" s="3">
        <v>1.0900000000000001</v>
      </c>
      <c r="J249" s="2">
        <v>48.16</v>
      </c>
      <c r="K249" s="2">
        <v>52.4</v>
      </c>
      <c r="L249" s="2">
        <v>25.51</v>
      </c>
      <c r="M249" s="2">
        <v>0</v>
      </c>
      <c r="N249" s="2">
        <v>0</v>
      </c>
      <c r="O249" s="3">
        <v>21.1</v>
      </c>
      <c r="P249" s="3">
        <v>1.06</v>
      </c>
      <c r="Q249" s="2">
        <v>4.0199999999999996</v>
      </c>
      <c r="R249" s="2">
        <v>1.48</v>
      </c>
      <c r="S249" s="2">
        <v>5.43</v>
      </c>
      <c r="T249" s="2">
        <v>8.25</v>
      </c>
      <c r="U249" s="2">
        <v>26.66</v>
      </c>
      <c r="V249" s="2">
        <f>SUM(tbl_ProfitPerTruck[[#This Row],[Truck_Fuel_Cost]:[Overhead_Allocation]])+SUM(K248:N249)</f>
        <v>318.46000000000004</v>
      </c>
      <c r="W249" s="2">
        <f>tbl_ProfitPerTruck[[#This Row],[Final_Invoice_Amount]]-SUM(tbl_ProfitPerTruck[[#This Row],[Direct_Labor_COGS]:[Permit_Fees_COGS]])</f>
        <v>215.35</v>
      </c>
      <c r="X249" s="2">
        <f>tbl_ProfitPerTruck[[#This Row],[Final_Invoice_Amount]]-tbl_ProfitPerTruck[[#This Row],[TTL_COSTS]]</f>
        <v>-25.200000000000045</v>
      </c>
    </row>
    <row r="250" spans="1:24" x14ac:dyDescent="0.35">
      <c r="A250" s="13">
        <v>45739</v>
      </c>
      <c r="B250" s="13" t="s">
        <v>249</v>
      </c>
      <c r="C250" s="1" t="s">
        <v>298</v>
      </c>
      <c r="D250" s="1" t="s">
        <v>23</v>
      </c>
      <c r="E250" s="1" t="s">
        <v>24</v>
      </c>
      <c r="F250" s="1" t="s">
        <v>25</v>
      </c>
      <c r="G250" s="1" t="s">
        <v>26</v>
      </c>
      <c r="H250" s="2">
        <v>11043.45</v>
      </c>
      <c r="I250" s="3">
        <v>8.33</v>
      </c>
      <c r="J250" s="2">
        <v>43.03</v>
      </c>
      <c r="K250" s="2">
        <v>358.58</v>
      </c>
      <c r="L250" s="2">
        <v>4164.6899999999996</v>
      </c>
      <c r="M250" s="2">
        <v>0</v>
      </c>
      <c r="N250" s="2">
        <v>0</v>
      </c>
      <c r="O250" s="3">
        <v>23.1</v>
      </c>
      <c r="P250" s="3">
        <v>1.19</v>
      </c>
      <c r="Q250" s="2">
        <v>5.62</v>
      </c>
      <c r="R250" s="2">
        <v>1.76</v>
      </c>
      <c r="S250" s="2">
        <v>5.31</v>
      </c>
      <c r="T250" s="2">
        <v>8.16</v>
      </c>
      <c r="U250" s="2">
        <v>873.72</v>
      </c>
      <c r="V250" s="2">
        <f>SUM(tbl_ProfitPerTruck[[#This Row],[Truck_Fuel_Cost]:[Overhead_Allocation]])+SUM(K249:N250)</f>
        <v>5495.7499999999991</v>
      </c>
      <c r="W250" s="2">
        <f>tbl_ProfitPerTruck[[#This Row],[Final_Invoice_Amount]]-SUM(tbl_ProfitPerTruck[[#This Row],[Direct_Labor_COGS]:[Permit_Fees_COGS]])</f>
        <v>6520.1800000000012</v>
      </c>
      <c r="X250" s="2">
        <f>tbl_ProfitPerTruck[[#This Row],[Final_Invoice_Amount]]-tbl_ProfitPerTruck[[#This Row],[TTL_COSTS]]</f>
        <v>5547.7000000000016</v>
      </c>
    </row>
    <row r="251" spans="1:24" x14ac:dyDescent="0.35">
      <c r="A251" s="13">
        <v>45745</v>
      </c>
      <c r="B251" s="13" t="s">
        <v>249</v>
      </c>
      <c r="C251" s="1" t="s">
        <v>299</v>
      </c>
      <c r="D251" s="1" t="s">
        <v>57</v>
      </c>
      <c r="E251" s="1" t="s">
        <v>24</v>
      </c>
      <c r="F251" s="1" t="s">
        <v>34</v>
      </c>
      <c r="G251" s="1" t="s">
        <v>35</v>
      </c>
      <c r="H251" s="2">
        <v>1116.22</v>
      </c>
      <c r="I251" s="3">
        <v>0.7</v>
      </c>
      <c r="J251" s="2">
        <v>39.4</v>
      </c>
      <c r="K251" s="2">
        <v>27.58</v>
      </c>
      <c r="L251" s="2">
        <v>284.17</v>
      </c>
      <c r="M251" s="2">
        <v>0</v>
      </c>
      <c r="N251" s="2">
        <v>0</v>
      </c>
      <c r="O251" s="3">
        <v>18.100000000000001</v>
      </c>
      <c r="P251" s="3">
        <v>0.93</v>
      </c>
      <c r="Q251" s="2">
        <v>4.78</v>
      </c>
      <c r="R251" s="2">
        <v>2</v>
      </c>
      <c r="S251" s="2">
        <v>6.75</v>
      </c>
      <c r="T251" s="2">
        <v>9.1999999999999993</v>
      </c>
      <c r="U251" s="2">
        <v>107.86</v>
      </c>
      <c r="V251" s="2">
        <f>SUM(tbl_ProfitPerTruck[[#This Row],[Truck_Fuel_Cost]:[Overhead_Allocation]])+SUM(K250:N251)</f>
        <v>4965.6099999999997</v>
      </c>
      <c r="W251" s="2">
        <f>tbl_ProfitPerTruck[[#This Row],[Final_Invoice_Amount]]-SUM(tbl_ProfitPerTruck[[#This Row],[Direct_Labor_COGS]:[Permit_Fees_COGS]])</f>
        <v>804.47</v>
      </c>
      <c r="X251" s="2">
        <f>tbl_ProfitPerTruck[[#This Row],[Final_Invoice_Amount]]-tbl_ProfitPerTruck[[#This Row],[TTL_COSTS]]</f>
        <v>-3849.3899999999994</v>
      </c>
    </row>
    <row r="252" spans="1:24" x14ac:dyDescent="0.35">
      <c r="A252" s="13">
        <v>45745</v>
      </c>
      <c r="B252" s="13" t="s">
        <v>249</v>
      </c>
      <c r="C252" s="1" t="s">
        <v>300</v>
      </c>
      <c r="D252" s="1" t="s">
        <v>23</v>
      </c>
      <c r="E252" s="1" t="s">
        <v>24</v>
      </c>
      <c r="F252" s="1" t="s">
        <v>34</v>
      </c>
      <c r="G252" s="1" t="s">
        <v>43</v>
      </c>
      <c r="H252" s="2">
        <v>269.58999999999997</v>
      </c>
      <c r="I252" s="3">
        <v>1.35</v>
      </c>
      <c r="J252" s="2">
        <v>41.93</v>
      </c>
      <c r="K252" s="2">
        <v>56.5</v>
      </c>
      <c r="L252" s="2">
        <v>50.71</v>
      </c>
      <c r="M252" s="2">
        <v>0</v>
      </c>
      <c r="N252" s="2">
        <v>0</v>
      </c>
      <c r="O252" s="3">
        <v>31.3</v>
      </c>
      <c r="P252" s="3">
        <v>1.45</v>
      </c>
      <c r="Q252" s="2">
        <v>7.95</v>
      </c>
      <c r="R252" s="2">
        <v>3.46</v>
      </c>
      <c r="S252" s="2">
        <v>6.1</v>
      </c>
      <c r="T252" s="2">
        <v>10.95</v>
      </c>
      <c r="U252" s="2">
        <v>25</v>
      </c>
      <c r="V252" s="2">
        <f>SUM(tbl_ProfitPerTruck[[#This Row],[Truck_Fuel_Cost]:[Overhead_Allocation]])+SUM(K251:N252)</f>
        <v>472.41999999999996</v>
      </c>
      <c r="W252" s="2">
        <f>tbl_ProfitPerTruck[[#This Row],[Final_Invoice_Amount]]-SUM(tbl_ProfitPerTruck[[#This Row],[Direct_Labor_COGS]:[Permit_Fees_COGS]])</f>
        <v>162.37999999999997</v>
      </c>
      <c r="X252" s="2">
        <f>tbl_ProfitPerTruck[[#This Row],[Final_Invoice_Amount]]-tbl_ProfitPerTruck[[#This Row],[TTL_COSTS]]</f>
        <v>-202.82999999999998</v>
      </c>
    </row>
    <row r="253" spans="1:24" x14ac:dyDescent="0.35">
      <c r="A253" s="13">
        <v>45738</v>
      </c>
      <c r="B253" s="13" t="s">
        <v>249</v>
      </c>
      <c r="C253" s="1" t="s">
        <v>301</v>
      </c>
      <c r="D253" s="1" t="s">
        <v>113</v>
      </c>
      <c r="E253" s="1" t="s">
        <v>29</v>
      </c>
      <c r="F253" s="1" t="s">
        <v>34</v>
      </c>
      <c r="G253" s="1" t="s">
        <v>26</v>
      </c>
      <c r="H253" s="2">
        <v>672.61</v>
      </c>
      <c r="I253" s="3">
        <v>1.19</v>
      </c>
      <c r="J253" s="2">
        <v>44.13</v>
      </c>
      <c r="K253" s="2">
        <v>52.66</v>
      </c>
      <c r="L253" s="2">
        <v>130.12</v>
      </c>
      <c r="M253" s="2">
        <v>0</v>
      </c>
      <c r="N253" s="2">
        <v>0</v>
      </c>
      <c r="O253" s="3">
        <v>15.2</v>
      </c>
      <c r="P253" s="3">
        <v>0.77</v>
      </c>
      <c r="Q253" s="2">
        <v>3.11</v>
      </c>
      <c r="R253" s="2">
        <v>0.82</v>
      </c>
      <c r="S253" s="2">
        <v>5.67</v>
      </c>
      <c r="T253" s="2">
        <v>8.17</v>
      </c>
      <c r="U253" s="2">
        <v>49.22</v>
      </c>
      <c r="V253" s="2">
        <f>SUM(tbl_ProfitPerTruck[[#This Row],[Truck_Fuel_Cost]:[Overhead_Allocation]])+SUM(K252:N253)</f>
        <v>356.98</v>
      </c>
      <c r="W253" s="2">
        <f>tbl_ProfitPerTruck[[#This Row],[Final_Invoice_Amount]]-SUM(tbl_ProfitPerTruck[[#This Row],[Direct_Labor_COGS]:[Permit_Fees_COGS]])</f>
        <v>489.83000000000004</v>
      </c>
      <c r="X253" s="2">
        <f>tbl_ProfitPerTruck[[#This Row],[Final_Invoice_Amount]]-tbl_ProfitPerTruck[[#This Row],[TTL_COSTS]]</f>
        <v>315.63</v>
      </c>
    </row>
    <row r="254" spans="1:24" x14ac:dyDescent="0.35">
      <c r="A254" s="13">
        <v>45744</v>
      </c>
      <c r="B254" s="13" t="s">
        <v>249</v>
      </c>
      <c r="C254" s="1" t="s">
        <v>302</v>
      </c>
      <c r="D254" s="1" t="s">
        <v>72</v>
      </c>
      <c r="E254" s="1" t="s">
        <v>29</v>
      </c>
      <c r="F254" s="1" t="s">
        <v>30</v>
      </c>
      <c r="G254" s="1" t="s">
        <v>26</v>
      </c>
      <c r="H254" s="2">
        <v>325.51</v>
      </c>
      <c r="I254" s="3">
        <v>1.22</v>
      </c>
      <c r="J254" s="2">
        <v>50.99</v>
      </c>
      <c r="K254" s="2">
        <v>61.97</v>
      </c>
      <c r="L254" s="2">
        <v>29.62</v>
      </c>
      <c r="M254" s="2">
        <v>0</v>
      </c>
      <c r="N254" s="2">
        <v>0</v>
      </c>
      <c r="O254" s="3">
        <v>13.5</v>
      </c>
      <c r="P254" s="3">
        <v>0.72</v>
      </c>
      <c r="Q254" s="2">
        <v>2.98</v>
      </c>
      <c r="R254" s="2">
        <v>1.38</v>
      </c>
      <c r="S254" s="2">
        <v>5.1100000000000003</v>
      </c>
      <c r="T254" s="2">
        <v>8.64</v>
      </c>
      <c r="U254" s="2">
        <v>30.21</v>
      </c>
      <c r="V254" s="2">
        <f>SUM(tbl_ProfitPerTruck[[#This Row],[Truck_Fuel_Cost]:[Overhead_Allocation]])+SUM(K253:N254)</f>
        <v>322.69</v>
      </c>
      <c r="W254" s="2">
        <f>tbl_ProfitPerTruck[[#This Row],[Final_Invoice_Amount]]-SUM(tbl_ProfitPerTruck[[#This Row],[Direct_Labor_COGS]:[Permit_Fees_COGS]])</f>
        <v>233.92</v>
      </c>
      <c r="X254" s="2">
        <f>tbl_ProfitPerTruck[[#This Row],[Final_Invoice_Amount]]-tbl_ProfitPerTruck[[#This Row],[TTL_COSTS]]</f>
        <v>2.8199999999999932</v>
      </c>
    </row>
    <row r="255" spans="1:24" x14ac:dyDescent="0.35">
      <c r="A255" s="13">
        <v>45717</v>
      </c>
      <c r="B255" s="13" t="s">
        <v>249</v>
      </c>
      <c r="C255" s="1" t="s">
        <v>303</v>
      </c>
      <c r="D255" s="1" t="s">
        <v>28</v>
      </c>
      <c r="E255" s="1" t="s">
        <v>29</v>
      </c>
      <c r="F255" s="1" t="s">
        <v>34</v>
      </c>
      <c r="G255" s="1" t="s">
        <v>52</v>
      </c>
      <c r="H255" s="2">
        <v>987.22</v>
      </c>
      <c r="I255" s="3">
        <v>3.98</v>
      </c>
      <c r="J255" s="2">
        <v>46.01</v>
      </c>
      <c r="K255" s="2">
        <v>182.9</v>
      </c>
      <c r="L255" s="2">
        <v>119.55</v>
      </c>
      <c r="M255" s="2">
        <v>0</v>
      </c>
      <c r="N255" s="2">
        <v>0</v>
      </c>
      <c r="O255" s="3">
        <v>9.6999999999999993</v>
      </c>
      <c r="P255" s="3">
        <v>0.44</v>
      </c>
      <c r="Q255" s="2">
        <v>1.89</v>
      </c>
      <c r="R255" s="2">
        <v>0.96</v>
      </c>
      <c r="S255" s="2">
        <v>5.12</v>
      </c>
      <c r="T255" s="2">
        <v>8.9600000000000009</v>
      </c>
      <c r="U255" s="2">
        <v>112.29</v>
      </c>
      <c r="V255" s="2">
        <f>SUM(tbl_ProfitPerTruck[[#This Row],[Truck_Fuel_Cost]:[Overhead_Allocation]])+SUM(K254:N255)</f>
        <v>523.26</v>
      </c>
      <c r="W255" s="2">
        <f>tbl_ProfitPerTruck[[#This Row],[Final_Invoice_Amount]]-SUM(tbl_ProfitPerTruck[[#This Row],[Direct_Labor_COGS]:[Permit_Fees_COGS]])</f>
        <v>684.77</v>
      </c>
      <c r="X255" s="2">
        <f>tbl_ProfitPerTruck[[#This Row],[Final_Invoice_Amount]]-tbl_ProfitPerTruck[[#This Row],[TTL_COSTS]]</f>
        <v>463.96000000000004</v>
      </c>
    </row>
    <row r="256" spans="1:24" x14ac:dyDescent="0.35">
      <c r="A256" s="13">
        <v>45723</v>
      </c>
      <c r="B256" s="13" t="s">
        <v>249</v>
      </c>
      <c r="C256" s="1" t="s">
        <v>304</v>
      </c>
      <c r="D256" s="1" t="s">
        <v>57</v>
      </c>
      <c r="E256" s="1" t="s">
        <v>24</v>
      </c>
      <c r="F256" s="1" t="s">
        <v>25</v>
      </c>
      <c r="G256" s="1" t="s">
        <v>37</v>
      </c>
      <c r="H256" s="2">
        <v>10467.17</v>
      </c>
      <c r="I256" s="3">
        <v>13.84</v>
      </c>
      <c r="J256" s="2">
        <v>46.68</v>
      </c>
      <c r="K256" s="2">
        <v>645.79999999999995</v>
      </c>
      <c r="L256" s="2">
        <v>3443.43</v>
      </c>
      <c r="M256" s="2">
        <v>0</v>
      </c>
      <c r="N256" s="2">
        <v>0</v>
      </c>
      <c r="O256" s="3">
        <v>25.8</v>
      </c>
      <c r="P256" s="3">
        <v>1.34</v>
      </c>
      <c r="Q256" s="2">
        <v>5.21</v>
      </c>
      <c r="R256" s="2">
        <v>2.58</v>
      </c>
      <c r="S256" s="2">
        <v>7.14</v>
      </c>
      <c r="T256" s="2">
        <v>10.66</v>
      </c>
      <c r="U256" s="2">
        <v>1065.94</v>
      </c>
      <c r="V256" s="2">
        <f>SUM(tbl_ProfitPerTruck[[#This Row],[Truck_Fuel_Cost]:[Overhead_Allocation]])+SUM(K255:N256)</f>
        <v>5483.21</v>
      </c>
      <c r="W256" s="2">
        <f>tbl_ProfitPerTruck[[#This Row],[Final_Invoice_Amount]]-SUM(tbl_ProfitPerTruck[[#This Row],[Direct_Labor_COGS]:[Permit_Fees_COGS]])</f>
        <v>6377.9400000000005</v>
      </c>
      <c r="X256" s="2">
        <f>tbl_ProfitPerTruck[[#This Row],[Final_Invoice_Amount]]-tbl_ProfitPerTruck[[#This Row],[TTL_COSTS]]</f>
        <v>4983.96</v>
      </c>
    </row>
    <row r="257" spans="1:24" x14ac:dyDescent="0.35">
      <c r="A257" s="13">
        <v>45740</v>
      </c>
      <c r="B257" s="13" t="s">
        <v>249</v>
      </c>
      <c r="C257" s="1" t="s">
        <v>305</v>
      </c>
      <c r="D257" s="1" t="s">
        <v>83</v>
      </c>
      <c r="E257" s="1" t="s">
        <v>29</v>
      </c>
      <c r="F257" s="1" t="s">
        <v>30</v>
      </c>
      <c r="G257" s="1" t="s">
        <v>37</v>
      </c>
      <c r="H257" s="2">
        <v>332.33</v>
      </c>
      <c r="I257" s="3">
        <v>1.36</v>
      </c>
      <c r="J257" s="2">
        <v>44.79</v>
      </c>
      <c r="K257" s="2">
        <v>60.72</v>
      </c>
      <c r="L257" s="2">
        <v>17.73</v>
      </c>
      <c r="M257" s="2">
        <v>0</v>
      </c>
      <c r="N257" s="2">
        <v>0</v>
      </c>
      <c r="O257" s="3">
        <v>29</v>
      </c>
      <c r="P257" s="3">
        <v>1.46</v>
      </c>
      <c r="Q257" s="2">
        <v>6.53</v>
      </c>
      <c r="R257" s="2">
        <v>1.82</v>
      </c>
      <c r="S257" s="2">
        <v>7.06</v>
      </c>
      <c r="T257" s="2">
        <v>11.41</v>
      </c>
      <c r="U257" s="2">
        <v>29.24</v>
      </c>
      <c r="V257" s="2">
        <f>SUM(tbl_ProfitPerTruck[[#This Row],[Truck_Fuel_Cost]:[Overhead_Allocation]])+SUM(K256:N257)</f>
        <v>4223.74</v>
      </c>
      <c r="W257" s="2">
        <f>tbl_ProfitPerTruck[[#This Row],[Final_Invoice_Amount]]-SUM(tbl_ProfitPerTruck[[#This Row],[Direct_Labor_COGS]:[Permit_Fees_COGS]])</f>
        <v>253.88</v>
      </c>
      <c r="X257" s="2">
        <f>tbl_ProfitPerTruck[[#This Row],[Final_Invoice_Amount]]-tbl_ProfitPerTruck[[#This Row],[TTL_COSTS]]</f>
        <v>-3891.41</v>
      </c>
    </row>
    <row r="258" spans="1:24" x14ac:dyDescent="0.35">
      <c r="A258" s="13">
        <v>45737</v>
      </c>
      <c r="B258" s="13" t="s">
        <v>249</v>
      </c>
      <c r="C258" s="1" t="s">
        <v>306</v>
      </c>
      <c r="D258" s="1" t="s">
        <v>33</v>
      </c>
      <c r="E258" s="1" t="s">
        <v>29</v>
      </c>
      <c r="F258" s="1" t="s">
        <v>34</v>
      </c>
      <c r="G258" s="1" t="s">
        <v>31</v>
      </c>
      <c r="H258" s="2">
        <v>1289.4000000000001</v>
      </c>
      <c r="I258" s="3">
        <v>1.34</v>
      </c>
      <c r="J258" s="2">
        <v>39.65</v>
      </c>
      <c r="K258" s="2">
        <v>53.17</v>
      </c>
      <c r="L258" s="2">
        <v>301.39999999999998</v>
      </c>
      <c r="M258" s="2">
        <v>0</v>
      </c>
      <c r="N258" s="2">
        <v>0</v>
      </c>
      <c r="O258" s="3">
        <v>17.2</v>
      </c>
      <c r="P258" s="3">
        <v>0.94</v>
      </c>
      <c r="Q258" s="2">
        <v>4.04</v>
      </c>
      <c r="R258" s="2">
        <v>2.04</v>
      </c>
      <c r="S258" s="2">
        <v>5.85</v>
      </c>
      <c r="T258" s="2">
        <v>9.57</v>
      </c>
      <c r="U258" s="2">
        <v>153.88999999999999</v>
      </c>
      <c r="V258" s="2">
        <f>SUM(tbl_ProfitPerTruck[[#This Row],[Truck_Fuel_Cost]:[Overhead_Allocation]])+SUM(K257:N258)</f>
        <v>608.41</v>
      </c>
      <c r="W258" s="2">
        <f>tbl_ProfitPerTruck[[#This Row],[Final_Invoice_Amount]]-SUM(tbl_ProfitPerTruck[[#This Row],[Direct_Labor_COGS]:[Permit_Fees_COGS]])</f>
        <v>934.83000000000015</v>
      </c>
      <c r="X258" s="2">
        <f>tbl_ProfitPerTruck[[#This Row],[Final_Invoice_Amount]]-tbl_ProfitPerTruck[[#This Row],[TTL_COSTS]]</f>
        <v>680.99000000000012</v>
      </c>
    </row>
    <row r="259" spans="1:24" x14ac:dyDescent="0.35">
      <c r="A259" s="13">
        <v>45736</v>
      </c>
      <c r="B259" s="13" t="s">
        <v>249</v>
      </c>
      <c r="C259" s="1" t="s">
        <v>307</v>
      </c>
      <c r="D259" s="1" t="s">
        <v>28</v>
      </c>
      <c r="E259" s="1" t="s">
        <v>29</v>
      </c>
      <c r="F259" s="1" t="s">
        <v>34</v>
      </c>
      <c r="G259" s="1" t="s">
        <v>37</v>
      </c>
      <c r="H259" s="2">
        <v>580.53</v>
      </c>
      <c r="I259" s="3">
        <v>1.65</v>
      </c>
      <c r="J259" s="2">
        <v>39.979999999999997</v>
      </c>
      <c r="K259" s="2">
        <v>65.930000000000007</v>
      </c>
      <c r="L259" s="2">
        <v>65.23</v>
      </c>
      <c r="M259" s="2">
        <v>0</v>
      </c>
      <c r="N259" s="2">
        <v>0</v>
      </c>
      <c r="O259" s="3">
        <v>4.8</v>
      </c>
      <c r="P259" s="3">
        <v>0.23</v>
      </c>
      <c r="Q259" s="2">
        <v>1.08</v>
      </c>
      <c r="R259" s="2">
        <v>0.48</v>
      </c>
      <c r="S259" s="2">
        <v>6.47</v>
      </c>
      <c r="T259" s="2">
        <v>10.54</v>
      </c>
      <c r="U259" s="2">
        <v>35.119999999999997</v>
      </c>
      <c r="V259" s="2">
        <f>SUM(tbl_ProfitPerTruck[[#This Row],[Truck_Fuel_Cost]:[Overhead_Allocation]])+SUM(K258:N259)</f>
        <v>539.42000000000007</v>
      </c>
      <c r="W259" s="2">
        <f>tbl_ProfitPerTruck[[#This Row],[Final_Invoice_Amount]]-SUM(tbl_ProfitPerTruck[[#This Row],[Direct_Labor_COGS]:[Permit_Fees_COGS]])</f>
        <v>449.36999999999995</v>
      </c>
      <c r="X259" s="2">
        <f>tbl_ProfitPerTruck[[#This Row],[Final_Invoice_Amount]]-tbl_ProfitPerTruck[[#This Row],[TTL_COSTS]]</f>
        <v>41.1099999999999</v>
      </c>
    </row>
    <row r="260" spans="1:24" x14ac:dyDescent="0.35">
      <c r="A260" s="13">
        <v>45727</v>
      </c>
      <c r="B260" s="13" t="s">
        <v>249</v>
      </c>
      <c r="C260" s="1" t="s">
        <v>308</v>
      </c>
      <c r="D260" s="1" t="s">
        <v>23</v>
      </c>
      <c r="E260" s="1" t="s">
        <v>24</v>
      </c>
      <c r="F260" s="1" t="s">
        <v>25</v>
      </c>
      <c r="G260" s="1" t="s">
        <v>43</v>
      </c>
      <c r="H260" s="2">
        <v>10068.32</v>
      </c>
      <c r="I260" s="3">
        <v>11.26</v>
      </c>
      <c r="J260" s="2">
        <v>50.78</v>
      </c>
      <c r="K260" s="2">
        <v>572.04</v>
      </c>
      <c r="L260" s="2">
        <v>2934.36</v>
      </c>
      <c r="M260" s="2">
        <v>0</v>
      </c>
      <c r="N260" s="2">
        <v>103.51</v>
      </c>
      <c r="O260" s="3">
        <v>5.5</v>
      </c>
      <c r="P260" s="3">
        <v>0.16</v>
      </c>
      <c r="Q260" s="2">
        <v>1.31</v>
      </c>
      <c r="R260" s="2">
        <v>0.44</v>
      </c>
      <c r="S260" s="2">
        <v>6.14</v>
      </c>
      <c r="T260" s="2">
        <v>9.61</v>
      </c>
      <c r="U260" s="2">
        <v>815.66</v>
      </c>
      <c r="V260" s="2">
        <f>SUM(tbl_ProfitPerTruck[[#This Row],[Truck_Fuel_Cost]:[Overhead_Allocation]])+SUM(K259:N260)</f>
        <v>4574.2300000000005</v>
      </c>
      <c r="W260" s="2">
        <f>tbl_ProfitPerTruck[[#This Row],[Final_Invoice_Amount]]-SUM(tbl_ProfitPerTruck[[#This Row],[Direct_Labor_COGS]:[Permit_Fees_COGS]])</f>
        <v>6458.41</v>
      </c>
      <c r="X260" s="2">
        <f>tbl_ProfitPerTruck[[#This Row],[Final_Invoice_Amount]]-tbl_ProfitPerTruck[[#This Row],[TTL_COSTS]]</f>
        <v>5494.0899999999992</v>
      </c>
    </row>
    <row r="261" spans="1:24" x14ac:dyDescent="0.35">
      <c r="A261" s="13">
        <v>45742</v>
      </c>
      <c r="B261" s="13" t="s">
        <v>249</v>
      </c>
      <c r="C261" s="1" t="s">
        <v>309</v>
      </c>
      <c r="D261" s="1" t="s">
        <v>72</v>
      </c>
      <c r="E261" s="1" t="s">
        <v>29</v>
      </c>
      <c r="F261" s="1" t="s">
        <v>34</v>
      </c>
      <c r="G261" s="1" t="s">
        <v>31</v>
      </c>
      <c r="H261" s="2">
        <v>1017.16</v>
      </c>
      <c r="I261" s="3">
        <v>1.47</v>
      </c>
      <c r="J261" s="2">
        <v>51.31</v>
      </c>
      <c r="K261" s="2">
        <v>75.2</v>
      </c>
      <c r="L261" s="2">
        <v>165.24</v>
      </c>
      <c r="M261" s="2">
        <v>0</v>
      </c>
      <c r="N261" s="2">
        <v>0</v>
      </c>
      <c r="O261" s="3">
        <v>8.1</v>
      </c>
      <c r="P261" s="3">
        <v>0.38</v>
      </c>
      <c r="Q261" s="2">
        <v>1.58</v>
      </c>
      <c r="R261" s="2">
        <v>0.55000000000000004</v>
      </c>
      <c r="S261" s="2">
        <v>6.32</v>
      </c>
      <c r="T261" s="2">
        <v>9.17</v>
      </c>
      <c r="U261" s="2">
        <v>108.29</v>
      </c>
      <c r="V261" s="2">
        <f>SUM(tbl_ProfitPerTruck[[#This Row],[Truck_Fuel_Cost]:[Overhead_Allocation]])+SUM(K260:N261)</f>
        <v>3976.26</v>
      </c>
      <c r="W261" s="2">
        <f>tbl_ProfitPerTruck[[#This Row],[Final_Invoice_Amount]]-SUM(tbl_ProfitPerTruck[[#This Row],[Direct_Labor_COGS]:[Permit_Fees_COGS]])</f>
        <v>776.72</v>
      </c>
      <c r="X261" s="2">
        <f>tbl_ProfitPerTruck[[#This Row],[Final_Invoice_Amount]]-tbl_ProfitPerTruck[[#This Row],[TTL_COSTS]]</f>
        <v>-2959.1000000000004</v>
      </c>
    </row>
    <row r="262" spans="1:24" x14ac:dyDescent="0.35">
      <c r="A262" s="13">
        <v>45726</v>
      </c>
      <c r="B262" s="13" t="s">
        <v>249</v>
      </c>
      <c r="C262" s="1" t="s">
        <v>310</v>
      </c>
      <c r="D262" s="1" t="s">
        <v>23</v>
      </c>
      <c r="E262" s="1" t="s">
        <v>24</v>
      </c>
      <c r="F262" s="1" t="s">
        <v>25</v>
      </c>
      <c r="G262" s="1" t="s">
        <v>43</v>
      </c>
      <c r="H262" s="2">
        <v>12856.33</v>
      </c>
      <c r="I262" s="3">
        <v>13.27</v>
      </c>
      <c r="J262" s="2">
        <v>44.63</v>
      </c>
      <c r="K262" s="2">
        <v>592.46</v>
      </c>
      <c r="L262" s="2">
        <v>4705</v>
      </c>
      <c r="M262" s="2">
        <v>723.25</v>
      </c>
      <c r="N262" s="2">
        <v>0</v>
      </c>
      <c r="O262" s="3">
        <v>7</v>
      </c>
      <c r="P262" s="3">
        <v>0.28000000000000003</v>
      </c>
      <c r="Q262" s="2">
        <v>1.49</v>
      </c>
      <c r="R262" s="2">
        <v>0.47</v>
      </c>
      <c r="S262" s="2">
        <v>5.14</v>
      </c>
      <c r="T262" s="2">
        <v>9.1199999999999992</v>
      </c>
      <c r="U262" s="2">
        <v>1471.67</v>
      </c>
      <c r="V262" s="2">
        <f>SUM(tbl_ProfitPerTruck[[#This Row],[Truck_Fuel_Cost]:[Overhead_Allocation]])+SUM(K261:N262)</f>
        <v>7749.04</v>
      </c>
      <c r="W262" s="2">
        <f>tbl_ProfitPerTruck[[#This Row],[Final_Invoice_Amount]]-SUM(tbl_ProfitPerTruck[[#This Row],[Direct_Labor_COGS]:[Permit_Fees_COGS]])</f>
        <v>6835.62</v>
      </c>
      <c r="X262" s="2">
        <f>tbl_ProfitPerTruck[[#This Row],[Final_Invoice_Amount]]-tbl_ProfitPerTruck[[#This Row],[TTL_COSTS]]</f>
        <v>5107.29</v>
      </c>
    </row>
    <row r="263" spans="1:24" x14ac:dyDescent="0.35">
      <c r="A263" s="13">
        <v>45728</v>
      </c>
      <c r="B263" s="13" t="s">
        <v>249</v>
      </c>
      <c r="C263" s="1" t="s">
        <v>311</v>
      </c>
      <c r="D263" s="1" t="s">
        <v>83</v>
      </c>
      <c r="E263" s="1" t="s">
        <v>29</v>
      </c>
      <c r="F263" s="1" t="s">
        <v>34</v>
      </c>
      <c r="G263" s="1" t="s">
        <v>52</v>
      </c>
      <c r="H263" s="2">
        <v>944.82</v>
      </c>
      <c r="I263" s="3">
        <v>3.49</v>
      </c>
      <c r="J263" s="2">
        <v>40.840000000000003</v>
      </c>
      <c r="K263" s="2">
        <v>142.41999999999999</v>
      </c>
      <c r="L263" s="2">
        <v>169.97</v>
      </c>
      <c r="M263" s="2">
        <v>0</v>
      </c>
      <c r="N263" s="2">
        <v>0</v>
      </c>
      <c r="O263" s="3">
        <v>20.2</v>
      </c>
      <c r="P263" s="3">
        <v>0.95</v>
      </c>
      <c r="Q263" s="2">
        <v>5.56</v>
      </c>
      <c r="R263" s="2">
        <v>1.62</v>
      </c>
      <c r="S263" s="2">
        <v>6.15</v>
      </c>
      <c r="T263" s="2">
        <v>9.67</v>
      </c>
      <c r="U263" s="2">
        <v>92.79</v>
      </c>
      <c r="V263" s="2">
        <f>SUM(tbl_ProfitPerTruck[[#This Row],[Truck_Fuel_Cost]:[Overhead_Allocation]])+SUM(K262:N263)</f>
        <v>6448.89</v>
      </c>
      <c r="W263" s="2">
        <f>tbl_ProfitPerTruck[[#This Row],[Final_Invoice_Amount]]-SUM(tbl_ProfitPerTruck[[#This Row],[Direct_Labor_COGS]:[Permit_Fees_COGS]])</f>
        <v>632.43000000000006</v>
      </c>
      <c r="X263" s="2">
        <f>tbl_ProfitPerTruck[[#This Row],[Final_Invoice_Amount]]-tbl_ProfitPerTruck[[#This Row],[TTL_COSTS]]</f>
        <v>-5504.0700000000006</v>
      </c>
    </row>
    <row r="264" spans="1:24" x14ac:dyDescent="0.35">
      <c r="A264" s="13">
        <v>45719</v>
      </c>
      <c r="B264" s="13" t="s">
        <v>249</v>
      </c>
      <c r="C264" s="1" t="s">
        <v>312</v>
      </c>
      <c r="D264" s="1" t="s">
        <v>57</v>
      </c>
      <c r="E264" s="1" t="s">
        <v>24</v>
      </c>
      <c r="F264" s="1" t="s">
        <v>34</v>
      </c>
      <c r="G264" s="1" t="s">
        <v>26</v>
      </c>
      <c r="H264" s="2">
        <v>494.5</v>
      </c>
      <c r="I264" s="3">
        <v>3.08</v>
      </c>
      <c r="J264" s="2">
        <v>41.73</v>
      </c>
      <c r="K264" s="2">
        <v>128.69999999999999</v>
      </c>
      <c r="L264" s="2">
        <v>111.28</v>
      </c>
      <c r="M264" s="2">
        <v>0</v>
      </c>
      <c r="N264" s="2">
        <v>0</v>
      </c>
      <c r="O264" s="3">
        <v>12.5</v>
      </c>
      <c r="P264" s="3">
        <v>0.53</v>
      </c>
      <c r="Q264" s="2">
        <v>3</v>
      </c>
      <c r="R264" s="2">
        <v>0.86</v>
      </c>
      <c r="S264" s="2">
        <v>6.49</v>
      </c>
      <c r="T264" s="2">
        <v>11.07</v>
      </c>
      <c r="U264" s="2">
        <v>52.75</v>
      </c>
      <c r="V264" s="2">
        <f>SUM(tbl_ProfitPerTruck[[#This Row],[Truck_Fuel_Cost]:[Overhead_Allocation]])+SUM(K263:N264)</f>
        <v>626.54</v>
      </c>
      <c r="W264" s="2">
        <f>tbl_ProfitPerTruck[[#This Row],[Final_Invoice_Amount]]-SUM(tbl_ProfitPerTruck[[#This Row],[Direct_Labor_COGS]:[Permit_Fees_COGS]])</f>
        <v>254.52</v>
      </c>
      <c r="X264" s="2">
        <f>tbl_ProfitPerTruck[[#This Row],[Final_Invoice_Amount]]-tbl_ProfitPerTruck[[#This Row],[TTL_COSTS]]</f>
        <v>-132.03999999999996</v>
      </c>
    </row>
    <row r="265" spans="1:24" x14ac:dyDescent="0.35">
      <c r="A265" s="13">
        <v>45739</v>
      </c>
      <c r="B265" s="13" t="s">
        <v>249</v>
      </c>
      <c r="C265" s="1" t="s">
        <v>313</v>
      </c>
      <c r="D265" s="1" t="s">
        <v>57</v>
      </c>
      <c r="E265" s="1" t="s">
        <v>24</v>
      </c>
      <c r="F265" s="1" t="s">
        <v>25</v>
      </c>
      <c r="G265" s="1" t="s">
        <v>26</v>
      </c>
      <c r="H265" s="2">
        <v>10830.75</v>
      </c>
      <c r="I265" s="3">
        <v>12.54</v>
      </c>
      <c r="J265" s="2">
        <v>43.36</v>
      </c>
      <c r="K265" s="2">
        <v>543.74</v>
      </c>
      <c r="L265" s="2">
        <v>3635.65</v>
      </c>
      <c r="M265" s="2">
        <v>0</v>
      </c>
      <c r="N265" s="2">
        <v>147.6</v>
      </c>
      <c r="O265" s="3">
        <v>13.4</v>
      </c>
      <c r="P265" s="3">
        <v>0.64</v>
      </c>
      <c r="Q265" s="2">
        <v>3.61</v>
      </c>
      <c r="R265" s="2">
        <v>1.45</v>
      </c>
      <c r="S265" s="2">
        <v>6.39</v>
      </c>
      <c r="T265" s="2">
        <v>11.29</v>
      </c>
      <c r="U265" s="2">
        <v>1159.18</v>
      </c>
      <c r="V265" s="2">
        <f>SUM(tbl_ProfitPerTruck[[#This Row],[Truck_Fuel_Cost]:[Overhead_Allocation]])+SUM(K264:N265)</f>
        <v>5748.89</v>
      </c>
      <c r="W265" s="2">
        <f>tbl_ProfitPerTruck[[#This Row],[Final_Invoice_Amount]]-SUM(tbl_ProfitPerTruck[[#This Row],[Direct_Labor_COGS]:[Permit_Fees_COGS]])</f>
        <v>6503.7599999999993</v>
      </c>
      <c r="X265" s="2">
        <f>tbl_ProfitPerTruck[[#This Row],[Final_Invoice_Amount]]-tbl_ProfitPerTruck[[#This Row],[TTL_COSTS]]</f>
        <v>5081.8599999999997</v>
      </c>
    </row>
    <row r="266" spans="1:24" x14ac:dyDescent="0.35">
      <c r="A266" s="13">
        <v>45741</v>
      </c>
      <c r="B266" s="13" t="s">
        <v>249</v>
      </c>
      <c r="C266" s="1" t="s">
        <v>314</v>
      </c>
      <c r="D266" s="1" t="s">
        <v>113</v>
      </c>
      <c r="E266" s="1" t="s">
        <v>29</v>
      </c>
      <c r="F266" s="1" t="s">
        <v>34</v>
      </c>
      <c r="G266" s="1" t="s">
        <v>31</v>
      </c>
      <c r="H266" s="2">
        <v>1017.69</v>
      </c>
      <c r="I266" s="3">
        <v>1.97</v>
      </c>
      <c r="J266" s="2">
        <v>43.12</v>
      </c>
      <c r="K266" s="2">
        <v>84.79</v>
      </c>
      <c r="L266" s="2">
        <v>207.41</v>
      </c>
      <c r="M266" s="2">
        <v>0</v>
      </c>
      <c r="N266" s="2">
        <v>0</v>
      </c>
      <c r="O266" s="3">
        <v>23.8</v>
      </c>
      <c r="P266" s="3">
        <v>1</v>
      </c>
      <c r="Q266" s="2">
        <v>4.51</v>
      </c>
      <c r="R266" s="2">
        <v>2.85</v>
      </c>
      <c r="S266" s="2">
        <v>5.48</v>
      </c>
      <c r="T266" s="2">
        <v>10.74</v>
      </c>
      <c r="U266" s="2">
        <v>110.32</v>
      </c>
      <c r="V266" s="2">
        <f>SUM(tbl_ProfitPerTruck[[#This Row],[Truck_Fuel_Cost]:[Overhead_Allocation]])+SUM(K265:N266)</f>
        <v>4753.09</v>
      </c>
      <c r="W266" s="2">
        <f>tbl_ProfitPerTruck[[#This Row],[Final_Invoice_Amount]]-SUM(tbl_ProfitPerTruck[[#This Row],[Direct_Labor_COGS]:[Permit_Fees_COGS]])</f>
        <v>725.49</v>
      </c>
      <c r="X266" s="2">
        <f>tbl_ProfitPerTruck[[#This Row],[Final_Invoice_Amount]]-tbl_ProfitPerTruck[[#This Row],[TTL_COSTS]]</f>
        <v>-3735.4</v>
      </c>
    </row>
    <row r="267" spans="1:24" x14ac:dyDescent="0.35">
      <c r="A267" s="13">
        <v>45726</v>
      </c>
      <c r="B267" s="13" t="s">
        <v>249</v>
      </c>
      <c r="C267" s="1" t="s">
        <v>315</v>
      </c>
      <c r="D267" s="1" t="s">
        <v>83</v>
      </c>
      <c r="E267" s="1" t="s">
        <v>29</v>
      </c>
      <c r="F267" s="1" t="s">
        <v>34</v>
      </c>
      <c r="G267" s="1" t="s">
        <v>35</v>
      </c>
      <c r="H267" s="2">
        <v>846.71</v>
      </c>
      <c r="I267" s="3">
        <v>2.0499999999999998</v>
      </c>
      <c r="J267" s="2">
        <v>37.97</v>
      </c>
      <c r="K267" s="2">
        <v>77.739999999999995</v>
      </c>
      <c r="L267" s="2">
        <v>133.15</v>
      </c>
      <c r="M267" s="2">
        <v>0</v>
      </c>
      <c r="N267" s="2">
        <v>0</v>
      </c>
      <c r="O267" s="3">
        <v>23.7</v>
      </c>
      <c r="P267" s="3">
        <v>1.27</v>
      </c>
      <c r="Q267" s="2">
        <v>6.39</v>
      </c>
      <c r="R267" s="2">
        <v>2.6</v>
      </c>
      <c r="S267" s="2">
        <v>5.72</v>
      </c>
      <c r="T267" s="2">
        <v>7.07</v>
      </c>
      <c r="U267" s="2">
        <v>54.88</v>
      </c>
      <c r="V267" s="2">
        <f>SUM(tbl_ProfitPerTruck[[#This Row],[Truck_Fuel_Cost]:[Overhead_Allocation]])+SUM(K266:N267)</f>
        <v>579.75</v>
      </c>
      <c r="W267" s="2">
        <f>tbl_ProfitPerTruck[[#This Row],[Final_Invoice_Amount]]-SUM(tbl_ProfitPerTruck[[#This Row],[Direct_Labor_COGS]:[Permit_Fees_COGS]])</f>
        <v>635.82000000000005</v>
      </c>
      <c r="X267" s="2">
        <f>tbl_ProfitPerTruck[[#This Row],[Final_Invoice_Amount]]-tbl_ProfitPerTruck[[#This Row],[TTL_COSTS]]</f>
        <v>266.96000000000004</v>
      </c>
    </row>
    <row r="268" spans="1:24" x14ac:dyDescent="0.35">
      <c r="A268" s="13">
        <v>45737</v>
      </c>
      <c r="B268" s="13" t="s">
        <v>249</v>
      </c>
      <c r="C268" s="1" t="s">
        <v>316</v>
      </c>
      <c r="D268" s="1" t="s">
        <v>80</v>
      </c>
      <c r="E268" s="1" t="s">
        <v>29</v>
      </c>
      <c r="F268" s="1" t="s">
        <v>34</v>
      </c>
      <c r="G268" s="1" t="s">
        <v>52</v>
      </c>
      <c r="H268" s="2">
        <v>1005.52</v>
      </c>
      <c r="I268" s="3">
        <v>3.26</v>
      </c>
      <c r="J268" s="2">
        <v>46.55</v>
      </c>
      <c r="K268" s="2">
        <v>151.88999999999999</v>
      </c>
      <c r="L268" s="2">
        <v>202.52</v>
      </c>
      <c r="M268" s="2">
        <v>0</v>
      </c>
      <c r="N268" s="2">
        <v>0</v>
      </c>
      <c r="O268" s="3">
        <v>27.8</v>
      </c>
      <c r="P268" s="3">
        <v>1.35</v>
      </c>
      <c r="Q268" s="2">
        <v>7.41</v>
      </c>
      <c r="R268" s="2">
        <v>2.5299999999999998</v>
      </c>
      <c r="S268" s="2">
        <v>6.24</v>
      </c>
      <c r="T268" s="2">
        <v>11.95</v>
      </c>
      <c r="U268" s="2">
        <v>105.99</v>
      </c>
      <c r="V268" s="2">
        <f>SUM(tbl_ProfitPerTruck[[#This Row],[Truck_Fuel_Cost]:[Overhead_Allocation]])+SUM(K267:N268)</f>
        <v>699.42</v>
      </c>
      <c r="W268" s="2">
        <f>tbl_ProfitPerTruck[[#This Row],[Final_Invoice_Amount]]-SUM(tbl_ProfitPerTruck[[#This Row],[Direct_Labor_COGS]:[Permit_Fees_COGS]])</f>
        <v>651.11</v>
      </c>
      <c r="X268" s="2">
        <f>tbl_ProfitPerTruck[[#This Row],[Final_Invoice_Amount]]-tbl_ProfitPerTruck[[#This Row],[TTL_COSTS]]</f>
        <v>306.10000000000002</v>
      </c>
    </row>
    <row r="269" spans="1:24" x14ac:dyDescent="0.35">
      <c r="A269" s="13">
        <v>45727</v>
      </c>
      <c r="B269" s="13" t="s">
        <v>249</v>
      </c>
      <c r="C269" s="1" t="s">
        <v>317</v>
      </c>
      <c r="D269" s="1" t="s">
        <v>72</v>
      </c>
      <c r="E269" s="1" t="s">
        <v>29</v>
      </c>
      <c r="F269" s="1" t="s">
        <v>34</v>
      </c>
      <c r="G269" s="1" t="s">
        <v>26</v>
      </c>
      <c r="H269" s="2">
        <v>640.26</v>
      </c>
      <c r="I269" s="3">
        <v>2.5299999999999998</v>
      </c>
      <c r="J269" s="2">
        <v>51.61</v>
      </c>
      <c r="K269" s="2">
        <v>130.41</v>
      </c>
      <c r="L269" s="2">
        <v>164.11</v>
      </c>
      <c r="M269" s="2">
        <v>31.35</v>
      </c>
      <c r="N269" s="2">
        <v>0</v>
      </c>
      <c r="O269" s="3">
        <v>34.9</v>
      </c>
      <c r="P269" s="3">
        <v>1.6</v>
      </c>
      <c r="Q269" s="2">
        <v>8.43</v>
      </c>
      <c r="R269" s="2">
        <v>3.29</v>
      </c>
      <c r="S269" s="2">
        <v>5.91</v>
      </c>
      <c r="T269" s="2">
        <v>9.2200000000000006</v>
      </c>
      <c r="U269" s="2">
        <v>57.4</v>
      </c>
      <c r="V269" s="2">
        <f>SUM(tbl_ProfitPerTruck[[#This Row],[Truck_Fuel_Cost]:[Overhead_Allocation]])+SUM(K268:N269)</f>
        <v>764.53</v>
      </c>
      <c r="W269" s="2">
        <f>tbl_ProfitPerTruck[[#This Row],[Final_Invoice_Amount]]-SUM(tbl_ProfitPerTruck[[#This Row],[Direct_Labor_COGS]:[Permit_Fees_COGS]])</f>
        <v>314.39</v>
      </c>
      <c r="X269" s="2">
        <f>tbl_ProfitPerTruck[[#This Row],[Final_Invoice_Amount]]-tbl_ProfitPerTruck[[#This Row],[TTL_COSTS]]</f>
        <v>-124.26999999999998</v>
      </c>
    </row>
    <row r="270" spans="1:24" x14ac:dyDescent="0.35">
      <c r="A270" s="13">
        <v>45738</v>
      </c>
      <c r="B270" s="13" t="s">
        <v>249</v>
      </c>
      <c r="C270" s="1" t="s">
        <v>318</v>
      </c>
      <c r="D270" s="1" t="s">
        <v>33</v>
      </c>
      <c r="E270" s="1" t="s">
        <v>29</v>
      </c>
      <c r="F270" s="1" t="s">
        <v>30</v>
      </c>
      <c r="G270" s="1" t="s">
        <v>37</v>
      </c>
      <c r="H270" s="2">
        <v>347.53</v>
      </c>
      <c r="I270" s="3">
        <v>1.55</v>
      </c>
      <c r="J270" s="2">
        <v>42.63</v>
      </c>
      <c r="K270" s="2">
        <v>66.25</v>
      </c>
      <c r="L270" s="2">
        <v>21.49</v>
      </c>
      <c r="M270" s="2">
        <v>0</v>
      </c>
      <c r="N270" s="2">
        <v>0</v>
      </c>
      <c r="O270" s="3">
        <v>19.100000000000001</v>
      </c>
      <c r="P270" s="3">
        <v>0.97</v>
      </c>
      <c r="Q270" s="2">
        <v>4.74</v>
      </c>
      <c r="R270" s="2">
        <v>1.45</v>
      </c>
      <c r="S270" s="2">
        <v>7.33</v>
      </c>
      <c r="T270" s="2">
        <v>7.84</v>
      </c>
      <c r="U270" s="2">
        <v>31.29</v>
      </c>
      <c r="V270" s="2">
        <f>SUM(tbl_ProfitPerTruck[[#This Row],[Truck_Fuel_Cost]:[Overhead_Allocation]])+SUM(K269:N270)</f>
        <v>466.26</v>
      </c>
      <c r="W270" s="2">
        <f>tbl_ProfitPerTruck[[#This Row],[Final_Invoice_Amount]]-SUM(tbl_ProfitPerTruck[[#This Row],[Direct_Labor_COGS]:[Permit_Fees_COGS]])</f>
        <v>259.78999999999996</v>
      </c>
      <c r="X270" s="2">
        <f>tbl_ProfitPerTruck[[#This Row],[Final_Invoice_Amount]]-tbl_ProfitPerTruck[[#This Row],[TTL_COSTS]]</f>
        <v>-118.73000000000002</v>
      </c>
    </row>
    <row r="271" spans="1:24" x14ac:dyDescent="0.35">
      <c r="A271" s="13">
        <v>45725</v>
      </c>
      <c r="B271" s="13" t="s">
        <v>249</v>
      </c>
      <c r="C271" s="1" t="s">
        <v>319</v>
      </c>
      <c r="D271" s="1" t="s">
        <v>49</v>
      </c>
      <c r="E271" s="1" t="s">
        <v>29</v>
      </c>
      <c r="F271" s="1" t="s">
        <v>34</v>
      </c>
      <c r="G271" s="1" t="s">
        <v>26</v>
      </c>
      <c r="H271" s="2">
        <v>894.44</v>
      </c>
      <c r="I271" s="3">
        <v>2.2400000000000002</v>
      </c>
      <c r="J271" s="2">
        <v>45.38</v>
      </c>
      <c r="K271" s="2">
        <v>101.8</v>
      </c>
      <c r="L271" s="2">
        <v>209.84</v>
      </c>
      <c r="M271" s="2">
        <v>0</v>
      </c>
      <c r="N271" s="2">
        <v>0</v>
      </c>
      <c r="O271" s="3">
        <v>11.3</v>
      </c>
      <c r="P271" s="3">
        <v>0.66</v>
      </c>
      <c r="Q271" s="2">
        <v>2.4900000000000002</v>
      </c>
      <c r="R271" s="2">
        <v>0.72</v>
      </c>
      <c r="S271" s="2">
        <v>4.63</v>
      </c>
      <c r="T271" s="2">
        <v>9.9</v>
      </c>
      <c r="U271" s="2">
        <v>77.97</v>
      </c>
      <c r="V271" s="2">
        <f>SUM(tbl_ProfitPerTruck[[#This Row],[Truck_Fuel_Cost]:[Overhead_Allocation]])+SUM(K270:N271)</f>
        <v>495.09000000000003</v>
      </c>
      <c r="W271" s="2">
        <f>tbl_ProfitPerTruck[[#This Row],[Final_Invoice_Amount]]-SUM(tbl_ProfitPerTruck[[#This Row],[Direct_Labor_COGS]:[Permit_Fees_COGS]])</f>
        <v>582.80000000000007</v>
      </c>
      <c r="X271" s="2">
        <f>tbl_ProfitPerTruck[[#This Row],[Final_Invoice_Amount]]-tbl_ProfitPerTruck[[#This Row],[TTL_COSTS]]</f>
        <v>399.35</v>
      </c>
    </row>
    <row r="272" spans="1:24" x14ac:dyDescent="0.35">
      <c r="A272" s="13">
        <v>45730</v>
      </c>
      <c r="B272" s="13" t="s">
        <v>249</v>
      </c>
      <c r="C272" s="1" t="s">
        <v>320</v>
      </c>
      <c r="D272" s="1" t="s">
        <v>33</v>
      </c>
      <c r="E272" s="1" t="s">
        <v>29</v>
      </c>
      <c r="F272" s="1" t="s">
        <v>34</v>
      </c>
      <c r="G272" s="1" t="s">
        <v>31</v>
      </c>
      <c r="H272" s="2">
        <v>980.77</v>
      </c>
      <c r="I272" s="3">
        <v>3.26</v>
      </c>
      <c r="J272" s="2">
        <v>48.39</v>
      </c>
      <c r="K272" s="2">
        <v>157.97</v>
      </c>
      <c r="L272" s="2">
        <v>239.8</v>
      </c>
      <c r="M272" s="2">
        <v>0</v>
      </c>
      <c r="N272" s="2">
        <v>0</v>
      </c>
      <c r="O272" s="3">
        <v>22.5</v>
      </c>
      <c r="P272" s="3">
        <v>1.21</v>
      </c>
      <c r="Q272" s="2">
        <v>5.26</v>
      </c>
      <c r="R272" s="2">
        <v>1.89</v>
      </c>
      <c r="S272" s="2">
        <v>5.71</v>
      </c>
      <c r="T272" s="2">
        <v>7.77</v>
      </c>
      <c r="U272" s="2">
        <v>92.54</v>
      </c>
      <c r="V272" s="2">
        <f>SUM(tbl_ProfitPerTruck[[#This Row],[Truck_Fuel_Cost]:[Overhead_Allocation]])+SUM(K271:N272)</f>
        <v>822.58</v>
      </c>
      <c r="W272" s="2">
        <f>tbl_ProfitPerTruck[[#This Row],[Final_Invoice_Amount]]-SUM(tbl_ProfitPerTruck[[#This Row],[Direct_Labor_COGS]:[Permit_Fees_COGS]])</f>
        <v>583</v>
      </c>
      <c r="X272" s="2">
        <f>tbl_ProfitPerTruck[[#This Row],[Final_Invoice_Amount]]-tbl_ProfitPerTruck[[#This Row],[TTL_COSTS]]</f>
        <v>158.18999999999994</v>
      </c>
    </row>
    <row r="273" spans="1:24" x14ac:dyDescent="0.35">
      <c r="A273" s="13">
        <v>45722</v>
      </c>
      <c r="B273" s="13" t="s">
        <v>249</v>
      </c>
      <c r="C273" s="1" t="s">
        <v>321</v>
      </c>
      <c r="D273" s="1" t="s">
        <v>42</v>
      </c>
      <c r="E273" s="1" t="s">
        <v>24</v>
      </c>
      <c r="F273" s="1" t="s">
        <v>25</v>
      </c>
      <c r="G273" s="1" t="s">
        <v>26</v>
      </c>
      <c r="H273" s="2">
        <v>8334.83</v>
      </c>
      <c r="I273" s="3">
        <v>11.05</v>
      </c>
      <c r="J273" s="2">
        <v>43.32</v>
      </c>
      <c r="K273" s="2">
        <v>478.61</v>
      </c>
      <c r="L273" s="2">
        <v>2927.94</v>
      </c>
      <c r="M273" s="2">
        <v>0</v>
      </c>
      <c r="N273" s="2">
        <v>268.23</v>
      </c>
      <c r="O273" s="3">
        <v>20.2</v>
      </c>
      <c r="P273" s="3">
        <v>0.84</v>
      </c>
      <c r="Q273" s="2">
        <v>4.1100000000000003</v>
      </c>
      <c r="R273" s="2">
        <v>2.31</v>
      </c>
      <c r="S273" s="2">
        <v>6.35</v>
      </c>
      <c r="T273" s="2">
        <v>8.23</v>
      </c>
      <c r="U273" s="2">
        <v>845.49</v>
      </c>
      <c r="V273" s="2">
        <f>SUM(tbl_ProfitPerTruck[[#This Row],[Truck_Fuel_Cost]:[Overhead_Allocation]])+SUM(K272:N273)</f>
        <v>4939.04</v>
      </c>
      <c r="W273" s="2">
        <f>tbl_ProfitPerTruck[[#This Row],[Final_Invoice_Amount]]-SUM(tbl_ProfitPerTruck[[#This Row],[Direct_Labor_COGS]:[Permit_Fees_COGS]])</f>
        <v>4660.0499999999993</v>
      </c>
      <c r="X273" s="2">
        <f>tbl_ProfitPerTruck[[#This Row],[Final_Invoice_Amount]]-tbl_ProfitPerTruck[[#This Row],[TTL_COSTS]]</f>
        <v>3395.79</v>
      </c>
    </row>
    <row r="274" spans="1:24" x14ac:dyDescent="0.35">
      <c r="A274" s="13">
        <v>45727</v>
      </c>
      <c r="B274" s="13" t="s">
        <v>249</v>
      </c>
      <c r="C274" s="1" t="s">
        <v>322</v>
      </c>
      <c r="D274" s="1" t="s">
        <v>42</v>
      </c>
      <c r="E274" s="1" t="s">
        <v>24</v>
      </c>
      <c r="F274" s="1" t="s">
        <v>34</v>
      </c>
      <c r="G274" s="1" t="s">
        <v>26</v>
      </c>
      <c r="H274" s="2">
        <v>957.2</v>
      </c>
      <c r="I274" s="3">
        <v>1.93</v>
      </c>
      <c r="J274" s="2">
        <v>44.33</v>
      </c>
      <c r="K274" s="2">
        <v>85.44</v>
      </c>
      <c r="L274" s="2">
        <v>222.78</v>
      </c>
      <c r="M274" s="2">
        <v>0</v>
      </c>
      <c r="N274" s="2">
        <v>0</v>
      </c>
      <c r="O274" s="3">
        <v>19.899999999999999</v>
      </c>
      <c r="P274" s="3">
        <v>0.89</v>
      </c>
      <c r="Q274" s="2">
        <v>5.18</v>
      </c>
      <c r="R274" s="2">
        <v>2.38</v>
      </c>
      <c r="S274" s="2">
        <v>4.59</v>
      </c>
      <c r="T274" s="2">
        <v>11.49</v>
      </c>
      <c r="U274" s="2">
        <v>93.19</v>
      </c>
      <c r="V274" s="2">
        <f>SUM(tbl_ProfitPerTruck[[#This Row],[Truck_Fuel_Cost]:[Overhead_Allocation]])+SUM(K273:N274)</f>
        <v>4099.8300000000008</v>
      </c>
      <c r="W274" s="2">
        <f>tbl_ProfitPerTruck[[#This Row],[Final_Invoice_Amount]]-SUM(tbl_ProfitPerTruck[[#This Row],[Direct_Labor_COGS]:[Permit_Fees_COGS]])</f>
        <v>648.98</v>
      </c>
      <c r="X274" s="2">
        <f>tbl_ProfitPerTruck[[#This Row],[Final_Invoice_Amount]]-tbl_ProfitPerTruck[[#This Row],[TTL_COSTS]]</f>
        <v>-3142.630000000001</v>
      </c>
    </row>
    <row r="275" spans="1:24" x14ac:dyDescent="0.35">
      <c r="A275" s="13">
        <v>45739</v>
      </c>
      <c r="B275" s="13" t="s">
        <v>249</v>
      </c>
      <c r="C275" s="1" t="s">
        <v>323</v>
      </c>
      <c r="D275" s="1" t="s">
        <v>47</v>
      </c>
      <c r="E275" s="1" t="s">
        <v>29</v>
      </c>
      <c r="F275" s="1" t="s">
        <v>30</v>
      </c>
      <c r="G275" s="1" t="s">
        <v>35</v>
      </c>
      <c r="H275" s="2">
        <v>344.93</v>
      </c>
      <c r="I275" s="3">
        <v>1.26</v>
      </c>
      <c r="J275" s="2">
        <v>43.22</v>
      </c>
      <c r="K275" s="2">
        <v>54.59</v>
      </c>
      <c r="L275" s="2">
        <v>18.739999999999998</v>
      </c>
      <c r="M275" s="2">
        <v>0</v>
      </c>
      <c r="N275" s="2">
        <v>0</v>
      </c>
      <c r="O275" s="3">
        <v>21</v>
      </c>
      <c r="P275" s="3">
        <v>0.98</v>
      </c>
      <c r="Q275" s="2">
        <v>4.5999999999999996</v>
      </c>
      <c r="R275" s="2">
        <v>2.0299999999999998</v>
      </c>
      <c r="S275" s="2">
        <v>7.18</v>
      </c>
      <c r="T275" s="2">
        <v>8.5299999999999994</v>
      </c>
      <c r="U275" s="2">
        <v>32.119999999999997</v>
      </c>
      <c r="V275" s="2">
        <f>SUM(tbl_ProfitPerTruck[[#This Row],[Truck_Fuel_Cost]:[Overhead_Allocation]])+SUM(K274:N275)</f>
        <v>436.01000000000005</v>
      </c>
      <c r="W275" s="2">
        <f>tbl_ProfitPerTruck[[#This Row],[Final_Invoice_Amount]]-SUM(tbl_ProfitPerTruck[[#This Row],[Direct_Labor_COGS]:[Permit_Fees_COGS]])</f>
        <v>271.60000000000002</v>
      </c>
      <c r="X275" s="2">
        <f>tbl_ProfitPerTruck[[#This Row],[Final_Invoice_Amount]]-tbl_ProfitPerTruck[[#This Row],[TTL_COSTS]]</f>
        <v>-91.080000000000041</v>
      </c>
    </row>
    <row r="276" spans="1:24" x14ac:dyDescent="0.35">
      <c r="A276" s="13">
        <v>45718</v>
      </c>
      <c r="B276" s="13" t="s">
        <v>249</v>
      </c>
      <c r="C276" s="1" t="s">
        <v>324</v>
      </c>
      <c r="D276" s="1" t="s">
        <v>33</v>
      </c>
      <c r="E276" s="1" t="s">
        <v>29</v>
      </c>
      <c r="F276" s="1" t="s">
        <v>34</v>
      </c>
      <c r="G276" s="1" t="s">
        <v>26</v>
      </c>
      <c r="H276" s="2">
        <v>805.81</v>
      </c>
      <c r="I276" s="3">
        <v>0.96</v>
      </c>
      <c r="J276" s="2">
        <v>43.04</v>
      </c>
      <c r="K276" s="2">
        <v>41.36</v>
      </c>
      <c r="L276" s="2">
        <v>104.87</v>
      </c>
      <c r="M276" s="2">
        <v>0</v>
      </c>
      <c r="N276" s="2">
        <v>0</v>
      </c>
      <c r="O276" s="3">
        <v>15.4</v>
      </c>
      <c r="P276" s="3">
        <v>0.65</v>
      </c>
      <c r="Q276" s="2">
        <v>4.28</v>
      </c>
      <c r="R276" s="2">
        <v>1.59</v>
      </c>
      <c r="S276" s="2">
        <v>7.4</v>
      </c>
      <c r="T276" s="2">
        <v>9.1999999999999993</v>
      </c>
      <c r="U276" s="2">
        <v>61.81</v>
      </c>
      <c r="V276" s="2">
        <f>SUM(tbl_ProfitPerTruck[[#This Row],[Truck_Fuel_Cost]:[Overhead_Allocation]])+SUM(K275:N276)</f>
        <v>303.84000000000003</v>
      </c>
      <c r="W276" s="2">
        <f>tbl_ProfitPerTruck[[#This Row],[Final_Invoice_Amount]]-SUM(tbl_ProfitPerTruck[[#This Row],[Direct_Labor_COGS]:[Permit_Fees_COGS]])</f>
        <v>659.57999999999993</v>
      </c>
      <c r="X276" s="2">
        <f>tbl_ProfitPerTruck[[#This Row],[Final_Invoice_Amount]]-tbl_ProfitPerTruck[[#This Row],[TTL_COSTS]]</f>
        <v>501.96999999999991</v>
      </c>
    </row>
    <row r="277" spans="1:24" x14ac:dyDescent="0.35">
      <c r="A277" s="13">
        <v>45724</v>
      </c>
      <c r="B277" s="13" t="s">
        <v>249</v>
      </c>
      <c r="C277" s="1" t="s">
        <v>325</v>
      </c>
      <c r="D277" s="1" t="s">
        <v>39</v>
      </c>
      <c r="E277" s="1" t="s">
        <v>40</v>
      </c>
      <c r="F277" s="1" t="s">
        <v>30</v>
      </c>
      <c r="G277" s="1" t="s">
        <v>37</v>
      </c>
      <c r="H277" s="2">
        <v>342.6</v>
      </c>
      <c r="I277" s="3">
        <v>0.71</v>
      </c>
      <c r="J277" s="2">
        <v>43.21</v>
      </c>
      <c r="K277" s="2">
        <v>30.8</v>
      </c>
      <c r="L277" s="2">
        <v>18.760000000000002</v>
      </c>
      <c r="M277" s="2">
        <v>0</v>
      </c>
      <c r="N277" s="2">
        <v>0</v>
      </c>
      <c r="O277" s="3">
        <v>27.8</v>
      </c>
      <c r="P277" s="3">
        <v>1.26</v>
      </c>
      <c r="Q277" s="2">
        <v>7.72</v>
      </c>
      <c r="R277" s="2">
        <v>1.72</v>
      </c>
      <c r="S277" s="2">
        <v>7.19</v>
      </c>
      <c r="T277" s="2">
        <v>10.88</v>
      </c>
      <c r="U277" s="2">
        <v>25</v>
      </c>
      <c r="V277" s="2">
        <f>SUM(tbl_ProfitPerTruck[[#This Row],[Truck_Fuel_Cost]:[Overhead_Allocation]])+SUM(K276:N277)</f>
        <v>248.3</v>
      </c>
      <c r="W277" s="2">
        <f>tbl_ProfitPerTruck[[#This Row],[Final_Invoice_Amount]]-SUM(tbl_ProfitPerTruck[[#This Row],[Direct_Labor_COGS]:[Permit_Fees_COGS]])</f>
        <v>293.04000000000002</v>
      </c>
      <c r="X277" s="2">
        <f>tbl_ProfitPerTruck[[#This Row],[Final_Invoice_Amount]]-tbl_ProfitPerTruck[[#This Row],[TTL_COSTS]]</f>
        <v>94.300000000000011</v>
      </c>
    </row>
    <row r="278" spans="1:24" x14ac:dyDescent="0.35">
      <c r="A278" s="13">
        <v>45740</v>
      </c>
      <c r="B278" s="13" t="s">
        <v>249</v>
      </c>
      <c r="C278" s="1" t="s">
        <v>326</v>
      </c>
      <c r="D278" s="1" t="s">
        <v>51</v>
      </c>
      <c r="E278" s="1" t="s">
        <v>29</v>
      </c>
      <c r="F278" s="1" t="s">
        <v>34</v>
      </c>
      <c r="G278" s="1" t="s">
        <v>31</v>
      </c>
      <c r="H278" s="2">
        <v>370.48</v>
      </c>
      <c r="I278" s="3">
        <v>2.08</v>
      </c>
      <c r="J278" s="2">
        <v>50.41</v>
      </c>
      <c r="K278" s="2">
        <v>104.84</v>
      </c>
      <c r="L278" s="2">
        <v>46.19</v>
      </c>
      <c r="M278" s="2">
        <v>0</v>
      </c>
      <c r="N278" s="2">
        <v>0</v>
      </c>
      <c r="O278" s="3">
        <v>20.5</v>
      </c>
      <c r="P278" s="3">
        <v>1.01</v>
      </c>
      <c r="Q278" s="2">
        <v>4.74</v>
      </c>
      <c r="R278" s="2">
        <v>1.23</v>
      </c>
      <c r="S278" s="2">
        <v>6.37</v>
      </c>
      <c r="T278" s="2">
        <v>8.3699999999999992</v>
      </c>
      <c r="U278" s="2">
        <v>33.07</v>
      </c>
      <c r="V278" s="2">
        <f>SUM(tbl_ProfitPerTruck[[#This Row],[Truck_Fuel_Cost]:[Overhead_Allocation]])+SUM(K277:N278)</f>
        <v>254.37</v>
      </c>
      <c r="W278" s="2">
        <f>tbl_ProfitPerTruck[[#This Row],[Final_Invoice_Amount]]-SUM(tbl_ProfitPerTruck[[#This Row],[Direct_Labor_COGS]:[Permit_Fees_COGS]])</f>
        <v>219.45000000000002</v>
      </c>
      <c r="X278" s="2">
        <f>tbl_ProfitPerTruck[[#This Row],[Final_Invoice_Amount]]-tbl_ProfitPerTruck[[#This Row],[TTL_COSTS]]</f>
        <v>116.11000000000001</v>
      </c>
    </row>
    <row r="279" spans="1:24" x14ac:dyDescent="0.35">
      <c r="A279" s="13">
        <v>45733</v>
      </c>
      <c r="B279" s="13" t="s">
        <v>249</v>
      </c>
      <c r="C279" s="1" t="s">
        <v>327</v>
      </c>
      <c r="D279" s="1" t="s">
        <v>57</v>
      </c>
      <c r="E279" s="1" t="s">
        <v>24</v>
      </c>
      <c r="F279" s="1" t="s">
        <v>25</v>
      </c>
      <c r="G279" s="1" t="s">
        <v>35</v>
      </c>
      <c r="H279" s="2">
        <v>10063.49</v>
      </c>
      <c r="I279" s="3">
        <v>10.41</v>
      </c>
      <c r="J279" s="2">
        <v>51.18</v>
      </c>
      <c r="K279" s="2">
        <v>532.6</v>
      </c>
      <c r="L279" s="2">
        <v>3158.23</v>
      </c>
      <c r="M279" s="2">
        <v>0</v>
      </c>
      <c r="N279" s="2">
        <v>0</v>
      </c>
      <c r="O279" s="3">
        <v>11.3</v>
      </c>
      <c r="P279" s="3">
        <v>0.52</v>
      </c>
      <c r="Q279" s="2">
        <v>2.2400000000000002</v>
      </c>
      <c r="R279" s="2">
        <v>0.84</v>
      </c>
      <c r="S279" s="2">
        <v>6.14</v>
      </c>
      <c r="T279" s="2">
        <v>11.96</v>
      </c>
      <c r="U279" s="2">
        <v>1004.86</v>
      </c>
      <c r="V279" s="2">
        <f>SUM(tbl_ProfitPerTruck[[#This Row],[Truck_Fuel_Cost]:[Overhead_Allocation]])+SUM(K278:N279)</f>
        <v>4867.8999999999996</v>
      </c>
      <c r="W279" s="2">
        <f>tbl_ProfitPerTruck[[#This Row],[Final_Invoice_Amount]]-SUM(tbl_ProfitPerTruck[[#This Row],[Direct_Labor_COGS]:[Permit_Fees_COGS]])</f>
        <v>6372.66</v>
      </c>
      <c r="X279" s="2">
        <f>tbl_ProfitPerTruck[[#This Row],[Final_Invoice_Amount]]-tbl_ProfitPerTruck[[#This Row],[TTL_COSTS]]</f>
        <v>5195.59</v>
      </c>
    </row>
    <row r="280" spans="1:24" x14ac:dyDescent="0.35">
      <c r="A280" s="13">
        <v>45726</v>
      </c>
      <c r="B280" s="13" t="s">
        <v>249</v>
      </c>
      <c r="C280" s="1" t="s">
        <v>328</v>
      </c>
      <c r="D280" s="1" t="s">
        <v>28</v>
      </c>
      <c r="E280" s="1" t="s">
        <v>29</v>
      </c>
      <c r="F280" s="1" t="s">
        <v>34</v>
      </c>
      <c r="G280" s="1" t="s">
        <v>43</v>
      </c>
      <c r="H280" s="2">
        <v>948.45</v>
      </c>
      <c r="I280" s="3">
        <v>0.7</v>
      </c>
      <c r="J280" s="2">
        <v>43.88</v>
      </c>
      <c r="K280" s="2">
        <v>30.72</v>
      </c>
      <c r="L280" s="2">
        <v>128.16</v>
      </c>
      <c r="M280" s="2">
        <v>0</v>
      </c>
      <c r="N280" s="2">
        <v>0</v>
      </c>
      <c r="O280" s="3">
        <v>25.6</v>
      </c>
      <c r="P280" s="3">
        <v>1.21</v>
      </c>
      <c r="Q280" s="2">
        <v>6.51</v>
      </c>
      <c r="R280" s="2">
        <v>2.16</v>
      </c>
      <c r="S280" s="2">
        <v>5.95</v>
      </c>
      <c r="T280" s="2">
        <v>11.19</v>
      </c>
      <c r="U280" s="2">
        <v>77.47</v>
      </c>
      <c r="V280" s="2">
        <f>SUM(tbl_ProfitPerTruck[[#This Row],[Truck_Fuel_Cost]:[Overhead_Allocation]])+SUM(K279:N280)</f>
        <v>3952.99</v>
      </c>
      <c r="W280" s="2">
        <f>tbl_ProfitPerTruck[[#This Row],[Final_Invoice_Amount]]-SUM(tbl_ProfitPerTruck[[#This Row],[Direct_Labor_COGS]:[Permit_Fees_COGS]])</f>
        <v>789.57</v>
      </c>
      <c r="X280" s="2">
        <f>tbl_ProfitPerTruck[[#This Row],[Final_Invoice_Amount]]-tbl_ProfitPerTruck[[#This Row],[TTL_COSTS]]</f>
        <v>-3004.54</v>
      </c>
    </row>
    <row r="281" spans="1:24" x14ac:dyDescent="0.35">
      <c r="A281" s="13">
        <v>45719</v>
      </c>
      <c r="B281" s="13" t="s">
        <v>249</v>
      </c>
      <c r="C281" s="1" t="s">
        <v>329</v>
      </c>
      <c r="D281" s="1" t="s">
        <v>57</v>
      </c>
      <c r="E281" s="1" t="s">
        <v>24</v>
      </c>
      <c r="F281" s="1" t="s">
        <v>34</v>
      </c>
      <c r="G281" s="1" t="s">
        <v>43</v>
      </c>
      <c r="H281" s="2">
        <v>773.9</v>
      </c>
      <c r="I281" s="3">
        <v>2.39</v>
      </c>
      <c r="J281" s="2">
        <v>42.14</v>
      </c>
      <c r="K281" s="2">
        <v>100.88</v>
      </c>
      <c r="L281" s="2">
        <v>148.97</v>
      </c>
      <c r="M281" s="2">
        <v>0</v>
      </c>
      <c r="N281" s="2">
        <v>0</v>
      </c>
      <c r="O281" s="3">
        <v>33.200000000000003</v>
      </c>
      <c r="P281" s="3">
        <v>1.68</v>
      </c>
      <c r="Q281" s="2">
        <v>8.93</v>
      </c>
      <c r="R281" s="2">
        <v>3.56</v>
      </c>
      <c r="S281" s="2">
        <v>6.03</v>
      </c>
      <c r="T281" s="2">
        <v>10.68</v>
      </c>
      <c r="U281" s="2">
        <v>70.25</v>
      </c>
      <c r="V281" s="2">
        <f>SUM(tbl_ProfitPerTruck[[#This Row],[Truck_Fuel_Cost]:[Overhead_Allocation]])+SUM(K280:N281)</f>
        <v>508.18</v>
      </c>
      <c r="W281" s="2">
        <f>tbl_ProfitPerTruck[[#This Row],[Final_Invoice_Amount]]-SUM(tbl_ProfitPerTruck[[#This Row],[Direct_Labor_COGS]:[Permit_Fees_COGS]])</f>
        <v>524.04999999999995</v>
      </c>
      <c r="X281" s="2">
        <f>tbl_ProfitPerTruck[[#This Row],[Final_Invoice_Amount]]-tbl_ProfitPerTruck[[#This Row],[TTL_COSTS]]</f>
        <v>265.71999999999997</v>
      </c>
    </row>
    <row r="282" spans="1:24" x14ac:dyDescent="0.35">
      <c r="A282" s="13">
        <v>45730</v>
      </c>
      <c r="B282" s="13" t="s">
        <v>249</v>
      </c>
      <c r="C282" s="1" t="s">
        <v>330</v>
      </c>
      <c r="D282" s="1" t="s">
        <v>42</v>
      </c>
      <c r="E282" s="1" t="s">
        <v>24</v>
      </c>
      <c r="F282" s="1" t="s">
        <v>34</v>
      </c>
      <c r="G282" s="1" t="s">
        <v>31</v>
      </c>
      <c r="H282" s="2">
        <v>541.67999999999995</v>
      </c>
      <c r="I282" s="3">
        <v>2.73</v>
      </c>
      <c r="J282" s="2">
        <v>36.61</v>
      </c>
      <c r="K282" s="2">
        <v>99.9</v>
      </c>
      <c r="L282" s="2">
        <v>118.68</v>
      </c>
      <c r="M282" s="2">
        <v>0</v>
      </c>
      <c r="N282" s="2">
        <v>0</v>
      </c>
      <c r="O282" s="3">
        <v>25.8</v>
      </c>
      <c r="P282" s="3">
        <v>1.1100000000000001</v>
      </c>
      <c r="Q282" s="2">
        <v>6.11</v>
      </c>
      <c r="R282" s="2">
        <v>1.62</v>
      </c>
      <c r="S282" s="2">
        <v>5.34</v>
      </c>
      <c r="T282" s="2">
        <v>8.09</v>
      </c>
      <c r="U282" s="2">
        <v>38.44</v>
      </c>
      <c r="V282" s="2">
        <f>SUM(tbl_ProfitPerTruck[[#This Row],[Truck_Fuel_Cost]:[Overhead_Allocation]])+SUM(K281:N282)</f>
        <v>528.03</v>
      </c>
      <c r="W282" s="2">
        <f>tbl_ProfitPerTruck[[#This Row],[Final_Invoice_Amount]]-SUM(tbl_ProfitPerTruck[[#This Row],[Direct_Labor_COGS]:[Permit_Fees_COGS]])</f>
        <v>323.09999999999991</v>
      </c>
      <c r="X282" s="2">
        <f>tbl_ProfitPerTruck[[#This Row],[Final_Invoice_Amount]]-tbl_ProfitPerTruck[[#This Row],[TTL_COSTS]]</f>
        <v>13.649999999999977</v>
      </c>
    </row>
    <row r="283" spans="1:24" x14ac:dyDescent="0.35">
      <c r="A283" s="13">
        <v>45718</v>
      </c>
      <c r="B283" s="13" t="s">
        <v>249</v>
      </c>
      <c r="C283" s="1" t="s">
        <v>331</v>
      </c>
      <c r="D283" s="1" t="s">
        <v>23</v>
      </c>
      <c r="E283" s="1" t="s">
        <v>24</v>
      </c>
      <c r="F283" s="1" t="s">
        <v>34</v>
      </c>
      <c r="G283" s="1" t="s">
        <v>26</v>
      </c>
      <c r="H283" s="2">
        <v>903.36</v>
      </c>
      <c r="I283" s="3">
        <v>2.86</v>
      </c>
      <c r="J283" s="2">
        <v>51.24</v>
      </c>
      <c r="K283" s="2">
        <v>146.71</v>
      </c>
      <c r="L283" s="2">
        <v>150.69</v>
      </c>
      <c r="M283" s="2">
        <v>0</v>
      </c>
      <c r="N283" s="2">
        <v>0</v>
      </c>
      <c r="O283" s="3">
        <v>36.299999999999997</v>
      </c>
      <c r="P283" s="3">
        <v>1.79</v>
      </c>
      <c r="Q283" s="2">
        <v>7.45</v>
      </c>
      <c r="R283" s="2">
        <v>4.2</v>
      </c>
      <c r="S283" s="2">
        <v>7.18</v>
      </c>
      <c r="T283" s="2">
        <v>8.69</v>
      </c>
      <c r="U283" s="2">
        <v>93.74</v>
      </c>
      <c r="V283" s="2">
        <f>SUM(tbl_ProfitPerTruck[[#This Row],[Truck_Fuel_Cost]:[Overhead_Allocation]])+SUM(K282:N283)</f>
        <v>637.24</v>
      </c>
      <c r="W283" s="2">
        <f>tbl_ProfitPerTruck[[#This Row],[Final_Invoice_Amount]]-SUM(tbl_ProfitPerTruck[[#This Row],[Direct_Labor_COGS]:[Permit_Fees_COGS]])</f>
        <v>605.96</v>
      </c>
      <c r="X283" s="2">
        <f>tbl_ProfitPerTruck[[#This Row],[Final_Invoice_Amount]]-tbl_ProfitPerTruck[[#This Row],[TTL_COSTS]]</f>
        <v>266.12</v>
      </c>
    </row>
    <row r="284" spans="1:24" x14ac:dyDescent="0.35">
      <c r="A284" s="13">
        <v>45745</v>
      </c>
      <c r="B284" s="13" t="s">
        <v>249</v>
      </c>
      <c r="C284" s="1" t="s">
        <v>332</v>
      </c>
      <c r="D284" s="1" t="s">
        <v>47</v>
      </c>
      <c r="E284" s="1" t="s">
        <v>29</v>
      </c>
      <c r="F284" s="1" t="s">
        <v>34</v>
      </c>
      <c r="G284" s="1" t="s">
        <v>37</v>
      </c>
      <c r="H284" s="2">
        <v>717.2</v>
      </c>
      <c r="I284" s="3">
        <v>2.59</v>
      </c>
      <c r="J284" s="2">
        <v>40.590000000000003</v>
      </c>
      <c r="K284" s="2">
        <v>105.01</v>
      </c>
      <c r="L284" s="2">
        <v>99.89</v>
      </c>
      <c r="M284" s="2">
        <v>0</v>
      </c>
      <c r="N284" s="2">
        <v>0</v>
      </c>
      <c r="O284" s="3">
        <v>24.1</v>
      </c>
      <c r="P284" s="3">
        <v>1.26</v>
      </c>
      <c r="Q284" s="2">
        <v>4.95</v>
      </c>
      <c r="R284" s="2">
        <v>1.65</v>
      </c>
      <c r="S284" s="2">
        <v>4.5</v>
      </c>
      <c r="T284" s="2">
        <v>11.35</v>
      </c>
      <c r="U284" s="2">
        <v>77.14</v>
      </c>
      <c r="V284" s="2">
        <f>SUM(tbl_ProfitPerTruck[[#This Row],[Truck_Fuel_Cost]:[Overhead_Allocation]])+SUM(K283:N284)</f>
        <v>601.89</v>
      </c>
      <c r="W284" s="2">
        <f>tbl_ProfitPerTruck[[#This Row],[Final_Invoice_Amount]]-SUM(tbl_ProfitPerTruck[[#This Row],[Direct_Labor_COGS]:[Permit_Fees_COGS]])</f>
        <v>512.30000000000007</v>
      </c>
      <c r="X284" s="2">
        <f>tbl_ProfitPerTruck[[#This Row],[Final_Invoice_Amount]]-tbl_ProfitPerTruck[[#This Row],[TTL_COSTS]]</f>
        <v>115.31000000000006</v>
      </c>
    </row>
    <row r="285" spans="1:24" x14ac:dyDescent="0.35">
      <c r="A285" s="13">
        <v>45736</v>
      </c>
      <c r="B285" s="13" t="s">
        <v>249</v>
      </c>
      <c r="C285" s="1" t="s">
        <v>333</v>
      </c>
      <c r="D285" s="1" t="s">
        <v>33</v>
      </c>
      <c r="E285" s="1" t="s">
        <v>29</v>
      </c>
      <c r="F285" s="1" t="s">
        <v>34</v>
      </c>
      <c r="G285" s="1" t="s">
        <v>52</v>
      </c>
      <c r="H285" s="2">
        <v>520.16999999999996</v>
      </c>
      <c r="I285" s="3">
        <v>1.71</v>
      </c>
      <c r="J285" s="2">
        <v>46.54</v>
      </c>
      <c r="K285" s="2">
        <v>79.760000000000005</v>
      </c>
      <c r="L285" s="2">
        <v>70.7</v>
      </c>
      <c r="M285" s="2">
        <v>0</v>
      </c>
      <c r="N285" s="2">
        <v>0</v>
      </c>
      <c r="O285" s="3">
        <v>3</v>
      </c>
      <c r="P285" s="3">
        <v>0.15</v>
      </c>
      <c r="Q285" s="2">
        <v>0.61</v>
      </c>
      <c r="R285" s="2">
        <v>0.35</v>
      </c>
      <c r="S285" s="2">
        <v>7.33</v>
      </c>
      <c r="T285" s="2">
        <v>10.050000000000001</v>
      </c>
      <c r="U285" s="2">
        <v>60.06</v>
      </c>
      <c r="V285" s="2">
        <f>SUM(tbl_ProfitPerTruck[[#This Row],[Truck_Fuel_Cost]:[Overhead_Allocation]])+SUM(K284:N285)</f>
        <v>433.76</v>
      </c>
      <c r="W285" s="2">
        <f>tbl_ProfitPerTruck[[#This Row],[Final_Invoice_Amount]]-SUM(tbl_ProfitPerTruck[[#This Row],[Direct_Labor_COGS]:[Permit_Fees_COGS]])</f>
        <v>369.70999999999992</v>
      </c>
      <c r="X285" s="2">
        <f>tbl_ProfitPerTruck[[#This Row],[Final_Invoice_Amount]]-tbl_ProfitPerTruck[[#This Row],[TTL_COSTS]]</f>
        <v>86.409999999999968</v>
      </c>
    </row>
    <row r="286" spans="1:24" x14ac:dyDescent="0.35">
      <c r="A286" s="13">
        <v>45731</v>
      </c>
      <c r="B286" s="13" t="s">
        <v>249</v>
      </c>
      <c r="C286" s="1" t="s">
        <v>334</v>
      </c>
      <c r="D286" s="1" t="s">
        <v>39</v>
      </c>
      <c r="E286" s="1" t="s">
        <v>40</v>
      </c>
      <c r="F286" s="1" t="s">
        <v>30</v>
      </c>
      <c r="G286" s="1" t="s">
        <v>52</v>
      </c>
      <c r="H286" s="2">
        <v>305.83</v>
      </c>
      <c r="I286" s="3">
        <v>1.56</v>
      </c>
      <c r="J286" s="2">
        <v>51.36</v>
      </c>
      <c r="K286" s="2">
        <v>79.92</v>
      </c>
      <c r="L286" s="2">
        <v>12.48</v>
      </c>
      <c r="M286" s="2">
        <v>0</v>
      </c>
      <c r="N286" s="2">
        <v>0</v>
      </c>
      <c r="O286" s="3">
        <v>16.100000000000001</v>
      </c>
      <c r="P286" s="3">
        <v>0.78</v>
      </c>
      <c r="Q286" s="2">
        <v>3.6</v>
      </c>
      <c r="R286" s="2">
        <v>1.48</v>
      </c>
      <c r="S286" s="2">
        <v>7.5</v>
      </c>
      <c r="T286" s="2">
        <v>10.85</v>
      </c>
      <c r="U286" s="2">
        <v>25.65</v>
      </c>
      <c r="V286" s="2">
        <f>SUM(tbl_ProfitPerTruck[[#This Row],[Truck_Fuel_Cost]:[Overhead_Allocation]])+SUM(K285:N286)</f>
        <v>291.94</v>
      </c>
      <c r="W286" s="2">
        <f>tbl_ProfitPerTruck[[#This Row],[Final_Invoice_Amount]]-SUM(tbl_ProfitPerTruck[[#This Row],[Direct_Labor_COGS]:[Permit_Fees_COGS]])</f>
        <v>213.42999999999998</v>
      </c>
      <c r="X286" s="2">
        <f>tbl_ProfitPerTruck[[#This Row],[Final_Invoice_Amount]]-tbl_ProfitPerTruck[[#This Row],[TTL_COSTS]]</f>
        <v>13.889999999999986</v>
      </c>
    </row>
    <row r="287" spans="1:24" x14ac:dyDescent="0.35">
      <c r="A287" s="13">
        <v>45746</v>
      </c>
      <c r="B287" s="13" t="s">
        <v>249</v>
      </c>
      <c r="C287" s="1" t="s">
        <v>335</v>
      </c>
      <c r="D287" s="1" t="s">
        <v>51</v>
      </c>
      <c r="E287" s="1" t="s">
        <v>29</v>
      </c>
      <c r="F287" s="1" t="s">
        <v>34</v>
      </c>
      <c r="G287" s="1" t="s">
        <v>26</v>
      </c>
      <c r="H287" s="2">
        <v>1355.9</v>
      </c>
      <c r="I287" s="3">
        <v>1.97</v>
      </c>
      <c r="J287" s="2">
        <v>40.130000000000003</v>
      </c>
      <c r="K287" s="2">
        <v>79.22</v>
      </c>
      <c r="L287" s="2">
        <v>299.12</v>
      </c>
      <c r="M287" s="2">
        <v>0</v>
      </c>
      <c r="N287" s="2">
        <v>0</v>
      </c>
      <c r="O287" s="3">
        <v>23.9</v>
      </c>
      <c r="P287" s="3">
        <v>1.1299999999999999</v>
      </c>
      <c r="Q287" s="2">
        <v>6.15</v>
      </c>
      <c r="R287" s="2">
        <v>1.4</v>
      </c>
      <c r="S287" s="2">
        <v>6.38</v>
      </c>
      <c r="T287" s="2">
        <v>8.39</v>
      </c>
      <c r="U287" s="2">
        <v>150.75</v>
      </c>
      <c r="V287" s="2">
        <f>SUM(tbl_ProfitPerTruck[[#This Row],[Truck_Fuel_Cost]:[Overhead_Allocation]])+SUM(K286:N287)</f>
        <v>643.80999999999995</v>
      </c>
      <c r="W287" s="2">
        <f>tbl_ProfitPerTruck[[#This Row],[Final_Invoice_Amount]]-SUM(tbl_ProfitPerTruck[[#This Row],[Direct_Labor_COGS]:[Permit_Fees_COGS]])</f>
        <v>977.56000000000006</v>
      </c>
      <c r="X287" s="2">
        <f>tbl_ProfitPerTruck[[#This Row],[Final_Invoice_Amount]]-tbl_ProfitPerTruck[[#This Row],[TTL_COSTS]]</f>
        <v>712.09000000000015</v>
      </c>
    </row>
    <row r="288" spans="1:24" x14ac:dyDescent="0.35">
      <c r="A288" s="13">
        <v>45725</v>
      </c>
      <c r="B288" s="13" t="s">
        <v>249</v>
      </c>
      <c r="C288" s="1" t="s">
        <v>336</v>
      </c>
      <c r="D288" s="1" t="s">
        <v>51</v>
      </c>
      <c r="E288" s="1" t="s">
        <v>29</v>
      </c>
      <c r="F288" s="1" t="s">
        <v>30</v>
      </c>
      <c r="G288" s="1" t="s">
        <v>37</v>
      </c>
      <c r="H288" s="2">
        <v>292.75</v>
      </c>
      <c r="I288" s="3">
        <v>1.31</v>
      </c>
      <c r="J288" s="2">
        <v>44.82</v>
      </c>
      <c r="K288" s="2">
        <v>58.93</v>
      </c>
      <c r="L288" s="2">
        <v>13.65</v>
      </c>
      <c r="M288" s="2">
        <v>0</v>
      </c>
      <c r="N288" s="2">
        <v>0</v>
      </c>
      <c r="O288" s="3">
        <v>14.2</v>
      </c>
      <c r="P288" s="3">
        <v>0.56000000000000005</v>
      </c>
      <c r="Q288" s="2">
        <v>3.58</v>
      </c>
      <c r="R288" s="2">
        <v>0.82</v>
      </c>
      <c r="S288" s="2">
        <v>6.32</v>
      </c>
      <c r="T288" s="2">
        <v>8.41</v>
      </c>
      <c r="U288" s="2">
        <v>25</v>
      </c>
      <c r="V288" s="2">
        <f>SUM(tbl_ProfitPerTruck[[#This Row],[Truck_Fuel_Cost]:[Overhead_Allocation]])+SUM(K287:N288)</f>
        <v>495.05</v>
      </c>
      <c r="W288" s="2">
        <f>tbl_ProfitPerTruck[[#This Row],[Final_Invoice_Amount]]-SUM(tbl_ProfitPerTruck[[#This Row],[Direct_Labor_COGS]:[Permit_Fees_COGS]])</f>
        <v>220.17000000000002</v>
      </c>
      <c r="X288" s="2">
        <f>tbl_ProfitPerTruck[[#This Row],[Final_Invoice_Amount]]-tbl_ProfitPerTruck[[#This Row],[TTL_COSTS]]</f>
        <v>-202.3</v>
      </c>
    </row>
    <row r="289" spans="1:24" x14ac:dyDescent="0.35">
      <c r="A289" s="13">
        <v>45717</v>
      </c>
      <c r="B289" s="13" t="s">
        <v>249</v>
      </c>
      <c r="C289" s="1" t="s">
        <v>337</v>
      </c>
      <c r="D289" s="1" t="s">
        <v>113</v>
      </c>
      <c r="E289" s="1" t="s">
        <v>29</v>
      </c>
      <c r="F289" s="1" t="s">
        <v>34</v>
      </c>
      <c r="G289" s="1" t="s">
        <v>35</v>
      </c>
      <c r="H289" s="2">
        <v>536.57000000000005</v>
      </c>
      <c r="I289" s="3">
        <v>2.57</v>
      </c>
      <c r="J289" s="2">
        <v>45.4</v>
      </c>
      <c r="K289" s="2">
        <v>116.68</v>
      </c>
      <c r="L289" s="2">
        <v>116.58</v>
      </c>
      <c r="M289" s="2">
        <v>0</v>
      </c>
      <c r="N289" s="2">
        <v>0</v>
      </c>
      <c r="O289" s="3">
        <v>12.2</v>
      </c>
      <c r="P289" s="3">
        <v>0.52</v>
      </c>
      <c r="Q289" s="2">
        <v>2.88</v>
      </c>
      <c r="R289" s="2">
        <v>1.34</v>
      </c>
      <c r="S289" s="2">
        <v>7.01</v>
      </c>
      <c r="T289" s="2">
        <v>11.64</v>
      </c>
      <c r="U289" s="2">
        <v>43.97</v>
      </c>
      <c r="V289" s="2">
        <f>SUM(tbl_ProfitPerTruck[[#This Row],[Truck_Fuel_Cost]:[Overhead_Allocation]])+SUM(K288:N289)</f>
        <v>372.67999999999995</v>
      </c>
      <c r="W289" s="2">
        <f>tbl_ProfitPerTruck[[#This Row],[Final_Invoice_Amount]]-SUM(tbl_ProfitPerTruck[[#This Row],[Direct_Labor_COGS]:[Permit_Fees_COGS]])</f>
        <v>303.31000000000006</v>
      </c>
      <c r="X289" s="2">
        <f>tbl_ProfitPerTruck[[#This Row],[Final_Invoice_Amount]]-tbl_ProfitPerTruck[[#This Row],[TTL_COSTS]]</f>
        <v>163.8900000000001</v>
      </c>
    </row>
    <row r="290" spans="1:24" x14ac:dyDescent="0.35">
      <c r="A290" s="13">
        <v>45722</v>
      </c>
      <c r="B290" s="13" t="s">
        <v>249</v>
      </c>
      <c r="C290" s="1" t="s">
        <v>338</v>
      </c>
      <c r="D290" s="1" t="s">
        <v>57</v>
      </c>
      <c r="E290" s="1" t="s">
        <v>24</v>
      </c>
      <c r="F290" s="1" t="s">
        <v>34</v>
      </c>
      <c r="G290" s="1" t="s">
        <v>52</v>
      </c>
      <c r="H290" s="2">
        <v>1233.46</v>
      </c>
      <c r="I290" s="3">
        <v>2.31</v>
      </c>
      <c r="J290" s="2">
        <v>42.19</v>
      </c>
      <c r="K290" s="2">
        <v>97.47</v>
      </c>
      <c r="L290" s="2">
        <v>130.03</v>
      </c>
      <c r="M290" s="2">
        <v>0</v>
      </c>
      <c r="N290" s="2">
        <v>0</v>
      </c>
      <c r="O290" s="3">
        <v>7.2</v>
      </c>
      <c r="P290" s="3">
        <v>0.51</v>
      </c>
      <c r="Q290" s="2">
        <v>1.77</v>
      </c>
      <c r="R290" s="2">
        <v>0.83</v>
      </c>
      <c r="S290" s="2">
        <v>5.3</v>
      </c>
      <c r="T290" s="2">
        <v>10.06</v>
      </c>
      <c r="U290" s="2">
        <v>124.22</v>
      </c>
      <c r="V290" s="2">
        <f>SUM(tbl_ProfitPerTruck[[#This Row],[Truck_Fuel_Cost]:[Overhead_Allocation]])+SUM(K289:N290)</f>
        <v>602.94000000000005</v>
      </c>
      <c r="W290" s="2">
        <f>tbl_ProfitPerTruck[[#This Row],[Final_Invoice_Amount]]-SUM(tbl_ProfitPerTruck[[#This Row],[Direct_Labor_COGS]:[Permit_Fees_COGS]])</f>
        <v>1005.96</v>
      </c>
      <c r="X290" s="2">
        <f>tbl_ProfitPerTruck[[#This Row],[Final_Invoice_Amount]]-tbl_ProfitPerTruck[[#This Row],[TTL_COSTS]]</f>
        <v>630.52</v>
      </c>
    </row>
    <row r="291" spans="1:24" x14ac:dyDescent="0.35">
      <c r="A291" s="13">
        <v>45722</v>
      </c>
      <c r="B291" s="13" t="s">
        <v>249</v>
      </c>
      <c r="C291" s="1" t="s">
        <v>339</v>
      </c>
      <c r="D291" s="1" t="s">
        <v>28</v>
      </c>
      <c r="E291" s="1" t="s">
        <v>29</v>
      </c>
      <c r="F291" s="1" t="s">
        <v>34</v>
      </c>
      <c r="G291" s="1" t="s">
        <v>31</v>
      </c>
      <c r="H291" s="2">
        <v>1068.3800000000001</v>
      </c>
      <c r="I291" s="3">
        <v>1.01</v>
      </c>
      <c r="J291" s="2">
        <v>45.64</v>
      </c>
      <c r="K291" s="2">
        <v>45.93</v>
      </c>
      <c r="L291" s="2">
        <v>174.23</v>
      </c>
      <c r="M291" s="2">
        <v>0</v>
      </c>
      <c r="N291" s="2">
        <v>0</v>
      </c>
      <c r="O291" s="3">
        <v>40.799999999999997</v>
      </c>
      <c r="P291" s="3">
        <v>2.0299999999999998</v>
      </c>
      <c r="Q291" s="2">
        <v>8.73</v>
      </c>
      <c r="R291" s="2">
        <v>3.34</v>
      </c>
      <c r="S291" s="2">
        <v>6.53</v>
      </c>
      <c r="T291" s="2">
        <v>9.7200000000000006</v>
      </c>
      <c r="U291" s="2">
        <v>86.34</v>
      </c>
      <c r="V291" s="2">
        <f>SUM(tbl_ProfitPerTruck[[#This Row],[Truck_Fuel_Cost]:[Overhead_Allocation]])+SUM(K290:N291)</f>
        <v>562.31999999999994</v>
      </c>
      <c r="W291" s="2">
        <f>tbl_ProfitPerTruck[[#This Row],[Final_Invoice_Amount]]-SUM(tbl_ProfitPerTruck[[#This Row],[Direct_Labor_COGS]:[Permit_Fees_COGS]])</f>
        <v>848.22000000000014</v>
      </c>
      <c r="X291" s="2">
        <f>tbl_ProfitPerTruck[[#This Row],[Final_Invoice_Amount]]-tbl_ProfitPerTruck[[#This Row],[TTL_COSTS]]</f>
        <v>506.06000000000017</v>
      </c>
    </row>
    <row r="292" spans="1:24" x14ac:dyDescent="0.35">
      <c r="A292" s="13">
        <v>45744</v>
      </c>
      <c r="B292" s="13" t="s">
        <v>249</v>
      </c>
      <c r="C292" s="1" t="s">
        <v>340</v>
      </c>
      <c r="D292" s="1" t="s">
        <v>80</v>
      </c>
      <c r="E292" s="1" t="s">
        <v>29</v>
      </c>
      <c r="F292" s="1" t="s">
        <v>34</v>
      </c>
      <c r="G292" s="1" t="s">
        <v>31</v>
      </c>
      <c r="H292" s="2">
        <v>699</v>
      </c>
      <c r="I292" s="3">
        <v>2.02</v>
      </c>
      <c r="J292" s="2">
        <v>38.44</v>
      </c>
      <c r="K292" s="2">
        <v>77.510000000000005</v>
      </c>
      <c r="L292" s="2">
        <v>113.11</v>
      </c>
      <c r="M292" s="2">
        <v>0</v>
      </c>
      <c r="N292" s="2">
        <v>0</v>
      </c>
      <c r="O292" s="3">
        <v>14.5</v>
      </c>
      <c r="P292" s="3">
        <v>0.81</v>
      </c>
      <c r="Q292" s="2">
        <v>3.96</v>
      </c>
      <c r="R292" s="2">
        <v>0.91</v>
      </c>
      <c r="S292" s="2">
        <v>5.62</v>
      </c>
      <c r="T292" s="2">
        <v>11.64</v>
      </c>
      <c r="U292" s="2">
        <v>44.53</v>
      </c>
      <c r="V292" s="2">
        <f>SUM(tbl_ProfitPerTruck[[#This Row],[Truck_Fuel_Cost]:[Overhead_Allocation]])+SUM(K291:N292)</f>
        <v>477.44000000000005</v>
      </c>
      <c r="W292" s="2">
        <f>tbl_ProfitPerTruck[[#This Row],[Final_Invoice_Amount]]-SUM(tbl_ProfitPerTruck[[#This Row],[Direct_Labor_COGS]:[Permit_Fees_COGS]])</f>
        <v>508.38</v>
      </c>
      <c r="X292" s="2">
        <f>tbl_ProfitPerTruck[[#This Row],[Final_Invoice_Amount]]-tbl_ProfitPerTruck[[#This Row],[TTL_COSTS]]</f>
        <v>221.55999999999995</v>
      </c>
    </row>
    <row r="293" spans="1:24" x14ac:dyDescent="0.35">
      <c r="A293" s="13">
        <v>45725</v>
      </c>
      <c r="B293" s="13" t="s">
        <v>249</v>
      </c>
      <c r="C293" s="1" t="s">
        <v>341</v>
      </c>
      <c r="D293" s="1" t="s">
        <v>57</v>
      </c>
      <c r="E293" s="1" t="s">
        <v>24</v>
      </c>
      <c r="F293" s="1" t="s">
        <v>25</v>
      </c>
      <c r="G293" s="1" t="s">
        <v>52</v>
      </c>
      <c r="H293" s="2">
        <v>10935.69</v>
      </c>
      <c r="I293" s="3">
        <v>8.0299999999999994</v>
      </c>
      <c r="J293" s="2">
        <v>41.48</v>
      </c>
      <c r="K293" s="2">
        <v>333.19</v>
      </c>
      <c r="L293" s="2">
        <v>3650.92</v>
      </c>
      <c r="M293" s="2">
        <v>0</v>
      </c>
      <c r="N293" s="2">
        <v>326.14</v>
      </c>
      <c r="O293" s="3">
        <v>6.7</v>
      </c>
      <c r="P293" s="3">
        <v>0.26</v>
      </c>
      <c r="Q293" s="2">
        <v>1.2</v>
      </c>
      <c r="R293" s="2">
        <v>0.36</v>
      </c>
      <c r="S293" s="2">
        <v>7.21</v>
      </c>
      <c r="T293" s="2">
        <v>10.24</v>
      </c>
      <c r="U293" s="2">
        <v>835.29</v>
      </c>
      <c r="V293" s="2">
        <f>SUM(tbl_ProfitPerTruck[[#This Row],[Truck_Fuel_Cost]:[Overhead_Allocation]])+SUM(K292:N293)</f>
        <v>5355.17</v>
      </c>
      <c r="W293" s="2">
        <f>tbl_ProfitPerTruck[[#This Row],[Final_Invoice_Amount]]-SUM(tbl_ProfitPerTruck[[#This Row],[Direct_Labor_COGS]:[Permit_Fees_COGS]])</f>
        <v>6625.4400000000005</v>
      </c>
      <c r="X293" s="2">
        <f>tbl_ProfitPerTruck[[#This Row],[Final_Invoice_Amount]]-tbl_ProfitPerTruck[[#This Row],[TTL_COSTS]]</f>
        <v>5580.52</v>
      </c>
    </row>
    <row r="294" spans="1:24" x14ac:dyDescent="0.35">
      <c r="A294" s="13">
        <v>45735</v>
      </c>
      <c r="B294" s="13" t="s">
        <v>249</v>
      </c>
      <c r="C294" s="1" t="s">
        <v>342</v>
      </c>
      <c r="D294" s="1" t="s">
        <v>49</v>
      </c>
      <c r="E294" s="1" t="s">
        <v>29</v>
      </c>
      <c r="F294" s="1" t="s">
        <v>34</v>
      </c>
      <c r="G294" s="1" t="s">
        <v>31</v>
      </c>
      <c r="H294" s="2">
        <v>612.77</v>
      </c>
      <c r="I294" s="3">
        <v>3.6</v>
      </c>
      <c r="J294" s="2">
        <v>48.73</v>
      </c>
      <c r="K294" s="2">
        <v>175.32</v>
      </c>
      <c r="L294" s="2">
        <v>160.06</v>
      </c>
      <c r="M294" s="2">
        <v>0</v>
      </c>
      <c r="N294" s="2">
        <v>0</v>
      </c>
      <c r="O294" s="3">
        <v>15.9</v>
      </c>
      <c r="P294" s="3">
        <v>0.89</v>
      </c>
      <c r="Q294" s="2">
        <v>3.35</v>
      </c>
      <c r="R294" s="2">
        <v>1.56</v>
      </c>
      <c r="S294" s="2">
        <v>5.31</v>
      </c>
      <c r="T294" s="2">
        <v>7.95</v>
      </c>
      <c r="U294" s="2">
        <v>43.55</v>
      </c>
      <c r="V294" s="2">
        <f>SUM(tbl_ProfitPerTruck[[#This Row],[Truck_Fuel_Cost]:[Overhead_Allocation]])+SUM(K293:N294)</f>
        <v>4707.3500000000004</v>
      </c>
      <c r="W294" s="2">
        <f>tbl_ProfitPerTruck[[#This Row],[Final_Invoice_Amount]]-SUM(tbl_ProfitPerTruck[[#This Row],[Direct_Labor_COGS]:[Permit_Fees_COGS]])</f>
        <v>277.39</v>
      </c>
      <c r="X294" s="2">
        <f>tbl_ProfitPerTruck[[#This Row],[Final_Invoice_Amount]]-tbl_ProfitPerTruck[[#This Row],[TTL_COSTS]]</f>
        <v>-4094.5800000000004</v>
      </c>
    </row>
    <row r="295" spans="1:24" x14ac:dyDescent="0.35">
      <c r="A295" s="13">
        <v>45742</v>
      </c>
      <c r="B295" s="13" t="s">
        <v>249</v>
      </c>
      <c r="C295" s="1" t="s">
        <v>343</v>
      </c>
      <c r="D295" s="1" t="s">
        <v>42</v>
      </c>
      <c r="E295" s="1" t="s">
        <v>24</v>
      </c>
      <c r="F295" s="1" t="s">
        <v>25</v>
      </c>
      <c r="G295" s="1" t="s">
        <v>43</v>
      </c>
      <c r="H295" s="2">
        <v>11333.43</v>
      </c>
      <c r="I295" s="3">
        <v>11.23</v>
      </c>
      <c r="J295" s="2">
        <v>43.34</v>
      </c>
      <c r="K295" s="2">
        <v>486.56</v>
      </c>
      <c r="L295" s="2">
        <v>3834.08</v>
      </c>
      <c r="M295" s="2">
        <v>0</v>
      </c>
      <c r="N295" s="2">
        <v>0</v>
      </c>
      <c r="O295" s="3">
        <v>21.7</v>
      </c>
      <c r="P295" s="3">
        <v>0.92</v>
      </c>
      <c r="Q295" s="2">
        <v>5.39</v>
      </c>
      <c r="R295" s="2">
        <v>2.5299999999999998</v>
      </c>
      <c r="S295" s="2">
        <v>4.91</v>
      </c>
      <c r="T295" s="2">
        <v>10.67</v>
      </c>
      <c r="U295" s="2">
        <v>1109.93</v>
      </c>
      <c r="V295" s="2">
        <f>SUM(tbl_ProfitPerTruck[[#This Row],[Truck_Fuel_Cost]:[Overhead_Allocation]])+SUM(K294:N295)</f>
        <v>5789.4500000000007</v>
      </c>
      <c r="W295" s="2">
        <f>tbl_ProfitPerTruck[[#This Row],[Final_Invoice_Amount]]-SUM(tbl_ProfitPerTruck[[#This Row],[Direct_Labor_COGS]:[Permit_Fees_COGS]])</f>
        <v>7012.79</v>
      </c>
      <c r="X295" s="2">
        <f>tbl_ProfitPerTruck[[#This Row],[Final_Invoice_Amount]]-tbl_ProfitPerTruck[[#This Row],[TTL_COSTS]]</f>
        <v>5543.98</v>
      </c>
    </row>
    <row r="296" spans="1:24" x14ac:dyDescent="0.35">
      <c r="A296" s="13">
        <v>45740</v>
      </c>
      <c r="B296" s="13" t="s">
        <v>249</v>
      </c>
      <c r="C296" s="1" t="s">
        <v>344</v>
      </c>
      <c r="D296" s="1" t="s">
        <v>72</v>
      </c>
      <c r="E296" s="1" t="s">
        <v>29</v>
      </c>
      <c r="F296" s="1" t="s">
        <v>34</v>
      </c>
      <c r="G296" s="1" t="s">
        <v>52</v>
      </c>
      <c r="H296" s="2">
        <v>880.71</v>
      </c>
      <c r="I296" s="3">
        <v>1.39</v>
      </c>
      <c r="J296" s="2">
        <v>43.89</v>
      </c>
      <c r="K296" s="2">
        <v>61.14</v>
      </c>
      <c r="L296" s="2">
        <v>204.27</v>
      </c>
      <c r="M296" s="2">
        <v>0</v>
      </c>
      <c r="N296" s="2">
        <v>0</v>
      </c>
      <c r="O296" s="3">
        <v>24.4</v>
      </c>
      <c r="P296" s="3">
        <v>1.21</v>
      </c>
      <c r="Q296" s="2">
        <v>6.67</v>
      </c>
      <c r="R296" s="2">
        <v>2.63</v>
      </c>
      <c r="S296" s="2">
        <v>6.2</v>
      </c>
      <c r="T296" s="2">
        <v>10.29</v>
      </c>
      <c r="U296" s="2">
        <v>100.32</v>
      </c>
      <c r="V296" s="2">
        <f>SUM(tbl_ProfitPerTruck[[#This Row],[Truck_Fuel_Cost]:[Overhead_Allocation]])+SUM(K295:N296)</f>
        <v>4712.1600000000008</v>
      </c>
      <c r="W296" s="2">
        <f>tbl_ProfitPerTruck[[#This Row],[Final_Invoice_Amount]]-SUM(tbl_ProfitPerTruck[[#This Row],[Direct_Labor_COGS]:[Permit_Fees_COGS]])</f>
        <v>615.29999999999995</v>
      </c>
      <c r="X296" s="2">
        <f>tbl_ProfitPerTruck[[#This Row],[Final_Invoice_Amount]]-tbl_ProfitPerTruck[[#This Row],[TTL_COSTS]]</f>
        <v>-3831.4500000000007</v>
      </c>
    </row>
    <row r="297" spans="1:24" x14ac:dyDescent="0.35">
      <c r="A297" s="13">
        <v>45734</v>
      </c>
      <c r="B297" s="13" t="s">
        <v>249</v>
      </c>
      <c r="C297" s="1" t="s">
        <v>345</v>
      </c>
      <c r="D297" s="1" t="s">
        <v>80</v>
      </c>
      <c r="E297" s="1" t="s">
        <v>29</v>
      </c>
      <c r="F297" s="1" t="s">
        <v>34</v>
      </c>
      <c r="G297" s="1" t="s">
        <v>52</v>
      </c>
      <c r="H297" s="2">
        <v>1016.18</v>
      </c>
      <c r="I297" s="3">
        <v>2.27</v>
      </c>
      <c r="J297" s="2">
        <v>44.28</v>
      </c>
      <c r="K297" s="2">
        <v>100.63</v>
      </c>
      <c r="L297" s="2">
        <v>244.29</v>
      </c>
      <c r="M297" s="2">
        <v>0</v>
      </c>
      <c r="N297" s="2">
        <v>0</v>
      </c>
      <c r="O297" s="3">
        <v>15.2</v>
      </c>
      <c r="P297" s="3">
        <v>0.62</v>
      </c>
      <c r="Q297" s="2">
        <v>2.86</v>
      </c>
      <c r="R297" s="2">
        <v>1.1499999999999999</v>
      </c>
      <c r="S297" s="2">
        <v>4.78</v>
      </c>
      <c r="T297" s="2">
        <v>9.93</v>
      </c>
      <c r="U297" s="2">
        <v>74.77</v>
      </c>
      <c r="V297" s="2">
        <f>SUM(tbl_ProfitPerTruck[[#This Row],[Truck_Fuel_Cost]:[Overhead_Allocation]])+SUM(K296:N297)</f>
        <v>703.82</v>
      </c>
      <c r="W297" s="2">
        <f>tbl_ProfitPerTruck[[#This Row],[Final_Invoice_Amount]]-SUM(tbl_ProfitPerTruck[[#This Row],[Direct_Labor_COGS]:[Permit_Fees_COGS]])</f>
        <v>671.26</v>
      </c>
      <c r="X297" s="2">
        <f>tbl_ProfitPerTruck[[#This Row],[Final_Invoice_Amount]]-tbl_ProfitPerTruck[[#This Row],[TTL_COSTS]]</f>
        <v>312.3599999999999</v>
      </c>
    </row>
    <row r="298" spans="1:24" x14ac:dyDescent="0.35">
      <c r="A298" s="13">
        <v>45743</v>
      </c>
      <c r="B298" s="13" t="s">
        <v>249</v>
      </c>
      <c r="C298" s="1" t="s">
        <v>346</v>
      </c>
      <c r="D298" s="1" t="s">
        <v>33</v>
      </c>
      <c r="E298" s="1" t="s">
        <v>29</v>
      </c>
      <c r="F298" s="1" t="s">
        <v>34</v>
      </c>
      <c r="G298" s="1" t="s">
        <v>31</v>
      </c>
      <c r="H298" s="2">
        <v>1229.0999999999999</v>
      </c>
      <c r="I298" s="3">
        <v>2.68</v>
      </c>
      <c r="J298" s="2">
        <v>45.29</v>
      </c>
      <c r="K298" s="2">
        <v>121.45</v>
      </c>
      <c r="L298" s="2">
        <v>240.67</v>
      </c>
      <c r="M298" s="2">
        <v>0</v>
      </c>
      <c r="N298" s="2">
        <v>0</v>
      </c>
      <c r="O298" s="3">
        <v>16.100000000000001</v>
      </c>
      <c r="P298" s="3">
        <v>0.66</v>
      </c>
      <c r="Q298" s="2">
        <v>3.17</v>
      </c>
      <c r="R298" s="2">
        <v>1.44</v>
      </c>
      <c r="S298" s="2">
        <v>5.39</v>
      </c>
      <c r="T298" s="2">
        <v>11.69</v>
      </c>
      <c r="U298" s="2">
        <v>134.12</v>
      </c>
      <c r="V298" s="2">
        <f>SUM(tbl_ProfitPerTruck[[#This Row],[Truck_Fuel_Cost]:[Overhead_Allocation]])+SUM(K297:N298)</f>
        <v>862.84999999999991</v>
      </c>
      <c r="W298" s="2">
        <f>tbl_ProfitPerTruck[[#This Row],[Final_Invoice_Amount]]-SUM(tbl_ProfitPerTruck[[#This Row],[Direct_Labor_COGS]:[Permit_Fees_COGS]])</f>
        <v>866.9799999999999</v>
      </c>
      <c r="X298" s="2">
        <f>tbl_ProfitPerTruck[[#This Row],[Final_Invoice_Amount]]-tbl_ProfitPerTruck[[#This Row],[TTL_COSTS]]</f>
        <v>366.25</v>
      </c>
    </row>
    <row r="299" spans="1:24" x14ac:dyDescent="0.35">
      <c r="A299" s="13">
        <v>45742</v>
      </c>
      <c r="B299" s="13" t="s">
        <v>249</v>
      </c>
      <c r="C299" s="1" t="s">
        <v>347</v>
      </c>
      <c r="D299" s="1" t="s">
        <v>47</v>
      </c>
      <c r="E299" s="1" t="s">
        <v>29</v>
      </c>
      <c r="F299" s="1" t="s">
        <v>34</v>
      </c>
      <c r="G299" s="1" t="s">
        <v>35</v>
      </c>
      <c r="H299" s="2">
        <v>675.53</v>
      </c>
      <c r="I299" s="3">
        <v>2.81</v>
      </c>
      <c r="J299" s="2">
        <v>45.09</v>
      </c>
      <c r="K299" s="2">
        <v>126.52</v>
      </c>
      <c r="L299" s="2">
        <v>94.09</v>
      </c>
      <c r="M299" s="2">
        <v>0</v>
      </c>
      <c r="N299" s="2">
        <v>0</v>
      </c>
      <c r="O299" s="3">
        <v>13.8</v>
      </c>
      <c r="P299" s="3">
        <v>0.82</v>
      </c>
      <c r="Q299" s="2">
        <v>3.27</v>
      </c>
      <c r="R299" s="2">
        <v>0.82</v>
      </c>
      <c r="S299" s="2">
        <v>6.57</v>
      </c>
      <c r="T299" s="2">
        <v>11.49</v>
      </c>
      <c r="U299" s="2">
        <v>70.739999999999995</v>
      </c>
      <c r="V299" s="2">
        <f>SUM(tbl_ProfitPerTruck[[#This Row],[Truck_Fuel_Cost]:[Overhead_Allocation]])+SUM(K298:N299)</f>
        <v>675.62</v>
      </c>
      <c r="W299" s="2">
        <f>tbl_ProfitPerTruck[[#This Row],[Final_Invoice_Amount]]-SUM(tbl_ProfitPerTruck[[#This Row],[Direct_Labor_COGS]:[Permit_Fees_COGS]])</f>
        <v>454.91999999999996</v>
      </c>
      <c r="X299" s="2">
        <f>tbl_ProfitPerTruck[[#This Row],[Final_Invoice_Amount]]-tbl_ProfitPerTruck[[#This Row],[TTL_COSTS]]</f>
        <v>-9.0000000000031832E-2</v>
      </c>
    </row>
    <row r="300" spans="1:24" x14ac:dyDescent="0.35">
      <c r="A300" s="13">
        <v>45738</v>
      </c>
      <c r="B300" s="13" t="s">
        <v>249</v>
      </c>
      <c r="C300" s="1" t="s">
        <v>348</v>
      </c>
      <c r="D300" s="1" t="s">
        <v>80</v>
      </c>
      <c r="E300" s="1" t="s">
        <v>29</v>
      </c>
      <c r="F300" s="1" t="s">
        <v>34</v>
      </c>
      <c r="G300" s="1" t="s">
        <v>52</v>
      </c>
      <c r="H300" s="2">
        <v>308.92</v>
      </c>
      <c r="I300" s="3">
        <v>1.94</v>
      </c>
      <c r="J300" s="2">
        <v>49.61</v>
      </c>
      <c r="K300" s="2">
        <v>96.11</v>
      </c>
      <c r="L300" s="2">
        <v>49.14</v>
      </c>
      <c r="M300" s="2">
        <v>12.5</v>
      </c>
      <c r="N300" s="2">
        <v>0</v>
      </c>
      <c r="O300" s="3">
        <v>13.3</v>
      </c>
      <c r="P300" s="3">
        <v>0.53</v>
      </c>
      <c r="Q300" s="2">
        <v>3.02</v>
      </c>
      <c r="R300" s="2">
        <v>1.1200000000000001</v>
      </c>
      <c r="S300" s="2">
        <v>7.02</v>
      </c>
      <c r="T300" s="2">
        <v>8.11</v>
      </c>
      <c r="U300" s="2">
        <v>25.6</v>
      </c>
      <c r="V300" s="2">
        <f>SUM(tbl_ProfitPerTruck[[#This Row],[Truck_Fuel_Cost]:[Overhead_Allocation]])+SUM(K299:N300)</f>
        <v>423.23</v>
      </c>
      <c r="W300" s="2">
        <f>tbl_ProfitPerTruck[[#This Row],[Final_Invoice_Amount]]-SUM(tbl_ProfitPerTruck[[#This Row],[Direct_Labor_COGS]:[Permit_Fees_COGS]])</f>
        <v>151.17000000000002</v>
      </c>
      <c r="X300" s="2">
        <f>tbl_ProfitPerTruck[[#This Row],[Final_Invoice_Amount]]-tbl_ProfitPerTruck[[#This Row],[TTL_COSTS]]</f>
        <v>-114.31</v>
      </c>
    </row>
    <row r="301" spans="1:24" x14ac:dyDescent="0.35">
      <c r="A301" s="13">
        <v>45745</v>
      </c>
      <c r="B301" s="13" t="s">
        <v>249</v>
      </c>
      <c r="C301" s="1" t="s">
        <v>349</v>
      </c>
      <c r="D301" s="1" t="s">
        <v>42</v>
      </c>
      <c r="E301" s="1" t="s">
        <v>24</v>
      </c>
      <c r="F301" s="1" t="s">
        <v>25</v>
      </c>
      <c r="G301" s="1" t="s">
        <v>35</v>
      </c>
      <c r="H301" s="2">
        <v>12189.65</v>
      </c>
      <c r="I301" s="3">
        <v>11.59</v>
      </c>
      <c r="J301" s="2">
        <v>42.14</v>
      </c>
      <c r="K301" s="2">
        <v>488.46</v>
      </c>
      <c r="L301" s="2">
        <v>3711.87</v>
      </c>
      <c r="M301" s="2">
        <v>499.84</v>
      </c>
      <c r="N301" s="2">
        <v>261.77999999999997</v>
      </c>
      <c r="O301" s="3">
        <v>26.1</v>
      </c>
      <c r="P301" s="3">
        <v>1.1100000000000001</v>
      </c>
      <c r="Q301" s="2">
        <v>5.79</v>
      </c>
      <c r="R301" s="2">
        <v>2.4</v>
      </c>
      <c r="S301" s="2">
        <v>7.31</v>
      </c>
      <c r="T301" s="2">
        <v>8.56</v>
      </c>
      <c r="U301" s="2">
        <v>914.06</v>
      </c>
      <c r="V301" s="2">
        <f>SUM(tbl_ProfitPerTruck[[#This Row],[Truck_Fuel_Cost]:[Overhead_Allocation]])+SUM(K300:N301)</f>
        <v>6057.82</v>
      </c>
      <c r="W301" s="2">
        <f>tbl_ProfitPerTruck[[#This Row],[Final_Invoice_Amount]]-SUM(tbl_ProfitPerTruck[[#This Row],[Direct_Labor_COGS]:[Permit_Fees_COGS]])</f>
        <v>7227.7</v>
      </c>
      <c r="X301" s="2">
        <f>tbl_ProfitPerTruck[[#This Row],[Final_Invoice_Amount]]-tbl_ProfitPerTruck[[#This Row],[TTL_COSTS]]</f>
        <v>6131.83</v>
      </c>
    </row>
    <row r="302" spans="1:24" x14ac:dyDescent="0.35">
      <c r="A302" s="13">
        <v>45774</v>
      </c>
      <c r="B302" s="13" t="s">
        <v>350</v>
      </c>
      <c r="C302" s="1" t="s">
        <v>351</v>
      </c>
      <c r="D302" s="1" t="s">
        <v>57</v>
      </c>
      <c r="E302" s="1" t="s">
        <v>24</v>
      </c>
      <c r="F302" s="1" t="s">
        <v>25</v>
      </c>
      <c r="G302" s="1" t="s">
        <v>43</v>
      </c>
      <c r="H302" s="2">
        <v>9789.0400000000009</v>
      </c>
      <c r="I302" s="3">
        <v>10.63</v>
      </c>
      <c r="J302" s="2">
        <v>51.89</v>
      </c>
      <c r="K302" s="2">
        <v>551.79999999999995</v>
      </c>
      <c r="L302" s="2">
        <v>2821.34</v>
      </c>
      <c r="M302" s="2">
        <v>0</v>
      </c>
      <c r="N302" s="2">
        <v>189.86</v>
      </c>
      <c r="O302" s="3">
        <v>22.5</v>
      </c>
      <c r="P302" s="3">
        <v>0.96</v>
      </c>
      <c r="Q302" s="2">
        <v>5.43</v>
      </c>
      <c r="R302" s="2">
        <v>2.6</v>
      </c>
      <c r="S302" s="2">
        <v>6.49</v>
      </c>
      <c r="T302" s="2">
        <v>7.38</v>
      </c>
      <c r="U302" s="2">
        <v>795.65</v>
      </c>
      <c r="V302" s="2">
        <f>SUM(tbl_ProfitPerTruck[[#This Row],[Truck_Fuel_Cost]:[Overhead_Allocation]])+SUM(K301:N302)</f>
        <v>9342.5</v>
      </c>
      <c r="W302" s="2">
        <f>tbl_ProfitPerTruck[[#This Row],[Final_Invoice_Amount]]-SUM(tbl_ProfitPerTruck[[#This Row],[Direct_Labor_COGS]:[Permit_Fees_COGS]])</f>
        <v>6226.0400000000009</v>
      </c>
      <c r="X302" s="2">
        <f>tbl_ProfitPerTruck[[#This Row],[Final_Invoice_Amount]]-tbl_ProfitPerTruck[[#This Row],[TTL_COSTS]]</f>
        <v>446.54000000000087</v>
      </c>
    </row>
    <row r="303" spans="1:24" x14ac:dyDescent="0.35">
      <c r="A303" s="13">
        <v>45751</v>
      </c>
      <c r="B303" s="13" t="s">
        <v>350</v>
      </c>
      <c r="C303" s="1" t="s">
        <v>352</v>
      </c>
      <c r="D303" s="1" t="s">
        <v>42</v>
      </c>
      <c r="E303" s="1" t="s">
        <v>24</v>
      </c>
      <c r="F303" s="1" t="s">
        <v>34</v>
      </c>
      <c r="G303" s="1" t="s">
        <v>26</v>
      </c>
      <c r="H303" s="2">
        <v>952.36</v>
      </c>
      <c r="I303" s="3">
        <v>2.33</v>
      </c>
      <c r="J303" s="2">
        <v>44.53</v>
      </c>
      <c r="K303" s="2">
        <v>103.99</v>
      </c>
      <c r="L303" s="2">
        <v>170.35</v>
      </c>
      <c r="M303" s="2">
        <v>0</v>
      </c>
      <c r="N303" s="2">
        <v>0</v>
      </c>
      <c r="O303" s="3">
        <v>15.4</v>
      </c>
      <c r="P303" s="3">
        <v>0.87</v>
      </c>
      <c r="Q303" s="2">
        <v>4.25</v>
      </c>
      <c r="R303" s="2">
        <v>1.25</v>
      </c>
      <c r="S303" s="2">
        <v>6.75</v>
      </c>
      <c r="T303" s="2">
        <v>9.66</v>
      </c>
      <c r="U303" s="2">
        <v>87.87</v>
      </c>
      <c r="V303" s="2">
        <f>SUM(tbl_ProfitPerTruck[[#This Row],[Truck_Fuel_Cost]:[Overhead_Allocation]])+SUM(K302:N303)</f>
        <v>3947.1200000000003</v>
      </c>
      <c r="W303" s="2">
        <f>tbl_ProfitPerTruck[[#This Row],[Final_Invoice_Amount]]-SUM(tbl_ProfitPerTruck[[#This Row],[Direct_Labor_COGS]:[Permit_Fees_COGS]])</f>
        <v>678.02</v>
      </c>
      <c r="X303" s="2">
        <f>tbl_ProfitPerTruck[[#This Row],[Final_Invoice_Amount]]-tbl_ProfitPerTruck[[#This Row],[TTL_COSTS]]</f>
        <v>-2994.76</v>
      </c>
    </row>
    <row r="304" spans="1:24" x14ac:dyDescent="0.35">
      <c r="A304" s="13">
        <v>45752</v>
      </c>
      <c r="B304" s="13" t="s">
        <v>350</v>
      </c>
      <c r="C304" s="1" t="s">
        <v>353</v>
      </c>
      <c r="D304" s="1" t="s">
        <v>33</v>
      </c>
      <c r="E304" s="1" t="s">
        <v>29</v>
      </c>
      <c r="F304" s="1" t="s">
        <v>34</v>
      </c>
      <c r="G304" s="1" t="s">
        <v>31</v>
      </c>
      <c r="H304" s="2">
        <v>808.62</v>
      </c>
      <c r="I304" s="3">
        <v>1.66</v>
      </c>
      <c r="J304" s="2">
        <v>43.49</v>
      </c>
      <c r="K304" s="2">
        <v>72.040000000000006</v>
      </c>
      <c r="L304" s="2">
        <v>201.28</v>
      </c>
      <c r="M304" s="2">
        <v>0</v>
      </c>
      <c r="N304" s="2">
        <v>0</v>
      </c>
      <c r="O304" s="3">
        <v>14.9</v>
      </c>
      <c r="P304" s="3">
        <v>0.59</v>
      </c>
      <c r="Q304" s="2">
        <v>3.3</v>
      </c>
      <c r="R304" s="2">
        <v>0.92</v>
      </c>
      <c r="S304" s="2">
        <v>7.14</v>
      </c>
      <c r="T304" s="2">
        <v>9.7899999999999991</v>
      </c>
      <c r="U304" s="2">
        <v>59.74</v>
      </c>
      <c r="V304" s="2">
        <f>SUM(tbl_ProfitPerTruck[[#This Row],[Truck_Fuel_Cost]:[Overhead_Allocation]])+SUM(K303:N304)</f>
        <v>628.54999999999995</v>
      </c>
      <c r="W304" s="2">
        <f>tbl_ProfitPerTruck[[#This Row],[Final_Invoice_Amount]]-SUM(tbl_ProfitPerTruck[[#This Row],[Direct_Labor_COGS]:[Permit_Fees_COGS]])</f>
        <v>535.29999999999995</v>
      </c>
      <c r="X304" s="2">
        <f>tbl_ProfitPerTruck[[#This Row],[Final_Invoice_Amount]]-tbl_ProfitPerTruck[[#This Row],[TTL_COSTS]]</f>
        <v>180.07000000000005</v>
      </c>
    </row>
    <row r="305" spans="1:24" x14ac:dyDescent="0.35">
      <c r="A305" s="13">
        <v>45771</v>
      </c>
      <c r="B305" s="13" t="s">
        <v>350</v>
      </c>
      <c r="C305" s="1" t="s">
        <v>354</v>
      </c>
      <c r="D305" s="1" t="s">
        <v>28</v>
      </c>
      <c r="E305" s="1" t="s">
        <v>29</v>
      </c>
      <c r="F305" s="1" t="s">
        <v>34</v>
      </c>
      <c r="G305" s="1" t="s">
        <v>52</v>
      </c>
      <c r="H305" s="2">
        <v>1073.51</v>
      </c>
      <c r="I305" s="3">
        <v>1.8</v>
      </c>
      <c r="J305" s="2">
        <v>44.8</v>
      </c>
      <c r="K305" s="2">
        <v>80.760000000000005</v>
      </c>
      <c r="L305" s="2">
        <v>180.71</v>
      </c>
      <c r="M305" s="2">
        <v>0</v>
      </c>
      <c r="N305" s="2">
        <v>0</v>
      </c>
      <c r="O305" s="3">
        <v>12.2</v>
      </c>
      <c r="P305" s="3">
        <v>0.55000000000000004</v>
      </c>
      <c r="Q305" s="2">
        <v>2.5499999999999998</v>
      </c>
      <c r="R305" s="2">
        <v>0.69</v>
      </c>
      <c r="S305" s="2">
        <v>5.44</v>
      </c>
      <c r="T305" s="2">
        <v>7.22</v>
      </c>
      <c r="U305" s="2">
        <v>114.71</v>
      </c>
      <c r="V305" s="2">
        <f>SUM(tbl_ProfitPerTruck[[#This Row],[Truck_Fuel_Cost]:[Overhead_Allocation]])+SUM(K304:N305)</f>
        <v>665.4</v>
      </c>
      <c r="W305" s="2">
        <f>tbl_ProfitPerTruck[[#This Row],[Final_Invoice_Amount]]-SUM(tbl_ProfitPerTruck[[#This Row],[Direct_Labor_COGS]:[Permit_Fees_COGS]])</f>
        <v>812.04</v>
      </c>
      <c r="X305" s="2">
        <f>tbl_ProfitPerTruck[[#This Row],[Final_Invoice_Amount]]-tbl_ProfitPerTruck[[#This Row],[TTL_COSTS]]</f>
        <v>408.11</v>
      </c>
    </row>
    <row r="306" spans="1:24" x14ac:dyDescent="0.35">
      <c r="A306" s="13">
        <v>45754</v>
      </c>
      <c r="B306" s="13" t="s">
        <v>350</v>
      </c>
      <c r="C306" s="1" t="s">
        <v>355</v>
      </c>
      <c r="D306" s="1" t="s">
        <v>80</v>
      </c>
      <c r="E306" s="1" t="s">
        <v>29</v>
      </c>
      <c r="F306" s="1" t="s">
        <v>34</v>
      </c>
      <c r="G306" s="1" t="s">
        <v>26</v>
      </c>
      <c r="H306" s="2">
        <v>1043.79</v>
      </c>
      <c r="I306" s="3">
        <v>2.64</v>
      </c>
      <c r="J306" s="2">
        <v>45.94</v>
      </c>
      <c r="K306" s="2">
        <v>121.38</v>
      </c>
      <c r="L306" s="2">
        <v>205.89</v>
      </c>
      <c r="M306" s="2">
        <v>0</v>
      </c>
      <c r="N306" s="2">
        <v>0</v>
      </c>
      <c r="O306" s="3">
        <v>15.8</v>
      </c>
      <c r="P306" s="3">
        <v>0.87</v>
      </c>
      <c r="Q306" s="2">
        <v>3.52</v>
      </c>
      <c r="R306" s="2">
        <v>1.21</v>
      </c>
      <c r="S306" s="2">
        <v>7.25</v>
      </c>
      <c r="T306" s="2">
        <v>8.26</v>
      </c>
      <c r="U306" s="2">
        <v>115.5</v>
      </c>
      <c r="V306" s="2">
        <f>SUM(tbl_ProfitPerTruck[[#This Row],[Truck_Fuel_Cost]:[Overhead_Allocation]])+SUM(K305:N306)</f>
        <v>724.48</v>
      </c>
      <c r="W306" s="2">
        <f>tbl_ProfitPerTruck[[#This Row],[Final_Invoice_Amount]]-SUM(tbl_ProfitPerTruck[[#This Row],[Direct_Labor_COGS]:[Permit_Fees_COGS]])</f>
        <v>716.52</v>
      </c>
      <c r="X306" s="2">
        <f>tbl_ProfitPerTruck[[#This Row],[Final_Invoice_Amount]]-tbl_ProfitPerTruck[[#This Row],[TTL_COSTS]]</f>
        <v>319.30999999999995</v>
      </c>
    </row>
    <row r="307" spans="1:24" x14ac:dyDescent="0.35">
      <c r="A307" s="13">
        <v>45755</v>
      </c>
      <c r="B307" s="13" t="s">
        <v>350</v>
      </c>
      <c r="C307" s="1" t="s">
        <v>356</v>
      </c>
      <c r="D307" s="1" t="s">
        <v>47</v>
      </c>
      <c r="E307" s="1" t="s">
        <v>29</v>
      </c>
      <c r="F307" s="1" t="s">
        <v>34</v>
      </c>
      <c r="G307" s="1" t="s">
        <v>52</v>
      </c>
      <c r="H307" s="2">
        <v>419.51</v>
      </c>
      <c r="I307" s="3">
        <v>2.4900000000000002</v>
      </c>
      <c r="J307" s="2">
        <v>44.42</v>
      </c>
      <c r="K307" s="2">
        <v>110.61</v>
      </c>
      <c r="L307" s="2">
        <v>108.73</v>
      </c>
      <c r="M307" s="2">
        <v>0</v>
      </c>
      <c r="N307" s="2">
        <v>0</v>
      </c>
      <c r="O307" s="3">
        <v>19.8</v>
      </c>
      <c r="P307" s="3">
        <v>0.97</v>
      </c>
      <c r="Q307" s="2">
        <v>5.21</v>
      </c>
      <c r="R307" s="2">
        <v>1.98</v>
      </c>
      <c r="S307" s="2">
        <v>6.59</v>
      </c>
      <c r="T307" s="2">
        <v>8.6199999999999992</v>
      </c>
      <c r="U307" s="2">
        <v>31.06</v>
      </c>
      <c r="V307" s="2">
        <f>SUM(tbl_ProfitPerTruck[[#This Row],[Truck_Fuel_Cost]:[Overhead_Allocation]])+SUM(K306:N307)</f>
        <v>600.07000000000005</v>
      </c>
      <c r="W307" s="2">
        <f>tbl_ProfitPerTruck[[#This Row],[Final_Invoice_Amount]]-SUM(tbl_ProfitPerTruck[[#This Row],[Direct_Labor_COGS]:[Permit_Fees_COGS]])</f>
        <v>200.17</v>
      </c>
      <c r="X307" s="2">
        <f>tbl_ProfitPerTruck[[#This Row],[Final_Invoice_Amount]]-tbl_ProfitPerTruck[[#This Row],[TTL_COSTS]]</f>
        <v>-180.56000000000006</v>
      </c>
    </row>
    <row r="308" spans="1:24" x14ac:dyDescent="0.35">
      <c r="A308" s="13">
        <v>45766</v>
      </c>
      <c r="B308" s="13" t="s">
        <v>350</v>
      </c>
      <c r="C308" s="1" t="s">
        <v>357</v>
      </c>
      <c r="D308" s="1" t="s">
        <v>51</v>
      </c>
      <c r="E308" s="1" t="s">
        <v>29</v>
      </c>
      <c r="F308" s="1" t="s">
        <v>30</v>
      </c>
      <c r="G308" s="1" t="s">
        <v>52</v>
      </c>
      <c r="H308" s="2">
        <v>388.48</v>
      </c>
      <c r="I308" s="3">
        <v>0.73</v>
      </c>
      <c r="J308" s="2">
        <v>50.39</v>
      </c>
      <c r="K308" s="2">
        <v>36.71</v>
      </c>
      <c r="L308" s="2">
        <v>18.89</v>
      </c>
      <c r="M308" s="2">
        <v>0</v>
      </c>
      <c r="N308" s="2">
        <v>0</v>
      </c>
      <c r="O308" s="3">
        <v>13.7</v>
      </c>
      <c r="P308" s="3">
        <v>0.82</v>
      </c>
      <c r="Q308" s="2">
        <v>2.5099999999999998</v>
      </c>
      <c r="R308" s="2">
        <v>1.27</v>
      </c>
      <c r="S308" s="2">
        <v>6.48</v>
      </c>
      <c r="T308" s="2">
        <v>10.44</v>
      </c>
      <c r="U308" s="2">
        <v>26.11</v>
      </c>
      <c r="V308" s="2">
        <f>SUM(tbl_ProfitPerTruck[[#This Row],[Truck_Fuel_Cost]:[Overhead_Allocation]])+SUM(K307:N308)</f>
        <v>321.75</v>
      </c>
      <c r="W308" s="2">
        <f>tbl_ProfitPerTruck[[#This Row],[Final_Invoice_Amount]]-SUM(tbl_ProfitPerTruck[[#This Row],[Direct_Labor_COGS]:[Permit_Fees_COGS]])</f>
        <v>332.88</v>
      </c>
      <c r="X308" s="2">
        <f>tbl_ProfitPerTruck[[#This Row],[Final_Invoice_Amount]]-tbl_ProfitPerTruck[[#This Row],[TTL_COSTS]]</f>
        <v>66.730000000000018</v>
      </c>
    </row>
    <row r="309" spans="1:24" x14ac:dyDescent="0.35">
      <c r="A309" s="13">
        <v>45756</v>
      </c>
      <c r="B309" s="13" t="s">
        <v>350</v>
      </c>
      <c r="C309" s="1" t="s">
        <v>358</v>
      </c>
      <c r="D309" s="1" t="s">
        <v>23</v>
      </c>
      <c r="E309" s="1" t="s">
        <v>24</v>
      </c>
      <c r="F309" s="1" t="s">
        <v>25</v>
      </c>
      <c r="G309" s="1" t="s">
        <v>26</v>
      </c>
      <c r="H309" s="2">
        <v>9146.26</v>
      </c>
      <c r="I309" s="3">
        <v>12.87</v>
      </c>
      <c r="J309" s="2">
        <v>48.41</v>
      </c>
      <c r="K309" s="2">
        <v>623.16999999999996</v>
      </c>
      <c r="L309" s="2">
        <v>3412.97</v>
      </c>
      <c r="M309" s="2">
        <v>0</v>
      </c>
      <c r="N309" s="2">
        <v>0</v>
      </c>
      <c r="O309" s="3">
        <v>17.899999999999999</v>
      </c>
      <c r="P309" s="3">
        <v>0.75</v>
      </c>
      <c r="Q309" s="2">
        <v>4.24</v>
      </c>
      <c r="R309" s="2">
        <v>1.45</v>
      </c>
      <c r="S309" s="2">
        <v>6.89</v>
      </c>
      <c r="T309" s="2">
        <v>10.62</v>
      </c>
      <c r="U309" s="2">
        <v>927.65</v>
      </c>
      <c r="V309" s="2">
        <f>SUM(tbl_ProfitPerTruck[[#This Row],[Truck_Fuel_Cost]:[Overhead_Allocation]])+SUM(K308:N309)</f>
        <v>5042.59</v>
      </c>
      <c r="W309" s="2">
        <f>tbl_ProfitPerTruck[[#This Row],[Final_Invoice_Amount]]-SUM(tbl_ProfitPerTruck[[#This Row],[Direct_Labor_COGS]:[Permit_Fees_COGS]])</f>
        <v>5110.1200000000008</v>
      </c>
      <c r="X309" s="2">
        <f>tbl_ProfitPerTruck[[#This Row],[Final_Invoice_Amount]]-tbl_ProfitPerTruck[[#This Row],[TTL_COSTS]]</f>
        <v>4103.67</v>
      </c>
    </row>
    <row r="310" spans="1:24" x14ac:dyDescent="0.35">
      <c r="A310" s="13">
        <v>45777</v>
      </c>
      <c r="B310" s="13" t="s">
        <v>350</v>
      </c>
      <c r="C310" s="1" t="s">
        <v>359</v>
      </c>
      <c r="D310" s="1" t="s">
        <v>28</v>
      </c>
      <c r="E310" s="1" t="s">
        <v>29</v>
      </c>
      <c r="F310" s="1" t="s">
        <v>30</v>
      </c>
      <c r="G310" s="1" t="s">
        <v>35</v>
      </c>
      <c r="H310" s="2">
        <v>372.92</v>
      </c>
      <c r="I310" s="3">
        <v>1.86</v>
      </c>
      <c r="J310" s="2">
        <v>43.07</v>
      </c>
      <c r="K310" s="2">
        <v>80.2</v>
      </c>
      <c r="L310" s="2">
        <v>11.81</v>
      </c>
      <c r="M310" s="2">
        <v>0</v>
      </c>
      <c r="N310" s="2">
        <v>0</v>
      </c>
      <c r="O310" s="3">
        <v>12.5</v>
      </c>
      <c r="P310" s="3">
        <v>0.72</v>
      </c>
      <c r="Q310" s="2">
        <v>3.47</v>
      </c>
      <c r="R310" s="2">
        <v>0.74</v>
      </c>
      <c r="S310" s="2">
        <v>5.19</v>
      </c>
      <c r="T310" s="2">
        <v>11.34</v>
      </c>
      <c r="U310" s="2">
        <v>43.11</v>
      </c>
      <c r="V310" s="2">
        <f>SUM(tbl_ProfitPerTruck[[#This Row],[Truck_Fuel_Cost]:[Overhead_Allocation]])+SUM(K309:N310)</f>
        <v>4192.0000000000009</v>
      </c>
      <c r="W310" s="2">
        <f>tbl_ProfitPerTruck[[#This Row],[Final_Invoice_Amount]]-SUM(tbl_ProfitPerTruck[[#This Row],[Direct_Labor_COGS]:[Permit_Fees_COGS]])</f>
        <v>280.91000000000003</v>
      </c>
      <c r="X310" s="2">
        <f>tbl_ProfitPerTruck[[#This Row],[Final_Invoice_Amount]]-tbl_ProfitPerTruck[[#This Row],[TTL_COSTS]]</f>
        <v>-3819.0800000000008</v>
      </c>
    </row>
    <row r="311" spans="1:24" x14ac:dyDescent="0.35">
      <c r="A311" s="13">
        <v>45757</v>
      </c>
      <c r="B311" s="13" t="s">
        <v>350</v>
      </c>
      <c r="C311" s="1" t="s">
        <v>360</v>
      </c>
      <c r="D311" s="1" t="s">
        <v>47</v>
      </c>
      <c r="E311" s="1" t="s">
        <v>29</v>
      </c>
      <c r="F311" s="1" t="s">
        <v>34</v>
      </c>
      <c r="G311" s="1" t="s">
        <v>43</v>
      </c>
      <c r="H311" s="2">
        <v>810.43</v>
      </c>
      <c r="I311" s="3">
        <v>2.1800000000000002</v>
      </c>
      <c r="J311" s="2">
        <v>46.74</v>
      </c>
      <c r="K311" s="2">
        <v>101.85</v>
      </c>
      <c r="L311" s="2">
        <v>219.15</v>
      </c>
      <c r="M311" s="2">
        <v>0</v>
      </c>
      <c r="N311" s="2">
        <v>0</v>
      </c>
      <c r="O311" s="3">
        <v>24</v>
      </c>
      <c r="P311" s="3">
        <v>1.23</v>
      </c>
      <c r="Q311" s="2">
        <v>5.08</v>
      </c>
      <c r="R311" s="2">
        <v>1.62</v>
      </c>
      <c r="S311" s="2">
        <v>6.59</v>
      </c>
      <c r="T311" s="2">
        <v>8.82</v>
      </c>
      <c r="U311" s="2">
        <v>76.16</v>
      </c>
      <c r="V311" s="2">
        <f>SUM(tbl_ProfitPerTruck[[#This Row],[Truck_Fuel_Cost]:[Overhead_Allocation]])+SUM(K310:N311)</f>
        <v>511.28</v>
      </c>
      <c r="W311" s="2">
        <f>tbl_ProfitPerTruck[[#This Row],[Final_Invoice_Amount]]-SUM(tbl_ProfitPerTruck[[#This Row],[Direct_Labor_COGS]:[Permit_Fees_COGS]])</f>
        <v>489.42999999999995</v>
      </c>
      <c r="X311" s="2">
        <f>tbl_ProfitPerTruck[[#This Row],[Final_Invoice_Amount]]-tbl_ProfitPerTruck[[#This Row],[TTL_COSTS]]</f>
        <v>299.14999999999998</v>
      </c>
    </row>
    <row r="312" spans="1:24" x14ac:dyDescent="0.35">
      <c r="A312" s="13">
        <v>45769</v>
      </c>
      <c r="B312" s="13" t="s">
        <v>350</v>
      </c>
      <c r="C312" s="1" t="s">
        <v>361</v>
      </c>
      <c r="D312" s="1" t="s">
        <v>80</v>
      </c>
      <c r="E312" s="1" t="s">
        <v>29</v>
      </c>
      <c r="F312" s="1" t="s">
        <v>34</v>
      </c>
      <c r="G312" s="1" t="s">
        <v>35</v>
      </c>
      <c r="H312" s="2">
        <v>416.54</v>
      </c>
      <c r="I312" s="3">
        <v>2.4700000000000002</v>
      </c>
      <c r="J312" s="2">
        <v>40.92</v>
      </c>
      <c r="K312" s="2">
        <v>101.19</v>
      </c>
      <c r="L312" s="2">
        <v>109.45</v>
      </c>
      <c r="M312" s="2">
        <v>0</v>
      </c>
      <c r="N312" s="2">
        <v>0</v>
      </c>
      <c r="O312" s="3">
        <v>26.4</v>
      </c>
      <c r="P312" s="3">
        <v>1.21</v>
      </c>
      <c r="Q312" s="2">
        <v>6.21</v>
      </c>
      <c r="R312" s="2">
        <v>1.41</v>
      </c>
      <c r="S312" s="2">
        <v>5.78</v>
      </c>
      <c r="T312" s="2">
        <v>11.16</v>
      </c>
      <c r="U312" s="2">
        <v>45.13</v>
      </c>
      <c r="V312" s="2">
        <f>SUM(tbl_ProfitPerTruck[[#This Row],[Truck_Fuel_Cost]:[Overhead_Allocation]])+SUM(K311:N312)</f>
        <v>601.32999999999993</v>
      </c>
      <c r="W312" s="2">
        <f>tbl_ProfitPerTruck[[#This Row],[Final_Invoice_Amount]]-SUM(tbl_ProfitPerTruck[[#This Row],[Direct_Labor_COGS]:[Permit_Fees_COGS]])</f>
        <v>205.90000000000003</v>
      </c>
      <c r="X312" s="2">
        <f>tbl_ProfitPerTruck[[#This Row],[Final_Invoice_Amount]]-tbl_ProfitPerTruck[[#This Row],[TTL_COSTS]]</f>
        <v>-184.78999999999991</v>
      </c>
    </row>
    <row r="313" spans="1:24" x14ac:dyDescent="0.35">
      <c r="A313" s="13">
        <v>45776</v>
      </c>
      <c r="B313" s="13" t="s">
        <v>350</v>
      </c>
      <c r="C313" s="1" t="s">
        <v>362</v>
      </c>
      <c r="D313" s="1" t="s">
        <v>57</v>
      </c>
      <c r="E313" s="1" t="s">
        <v>24</v>
      </c>
      <c r="F313" s="1" t="s">
        <v>34</v>
      </c>
      <c r="G313" s="1" t="s">
        <v>31</v>
      </c>
      <c r="H313" s="2">
        <v>567.07000000000005</v>
      </c>
      <c r="I313" s="3">
        <v>1.51</v>
      </c>
      <c r="J313" s="2">
        <v>39.229999999999997</v>
      </c>
      <c r="K313" s="2">
        <v>59.38</v>
      </c>
      <c r="L313" s="2">
        <v>85.26</v>
      </c>
      <c r="M313" s="2">
        <v>0</v>
      </c>
      <c r="N313" s="2">
        <v>0</v>
      </c>
      <c r="O313" s="3">
        <v>25.7</v>
      </c>
      <c r="P313" s="3">
        <v>1.17</v>
      </c>
      <c r="Q313" s="2">
        <v>6.33</v>
      </c>
      <c r="R313" s="2">
        <v>2.85</v>
      </c>
      <c r="S313" s="2">
        <v>6.78</v>
      </c>
      <c r="T313" s="2">
        <v>10.64</v>
      </c>
      <c r="U313" s="2">
        <v>50.5</v>
      </c>
      <c r="V313" s="2">
        <f>SUM(tbl_ProfitPerTruck[[#This Row],[Truck_Fuel_Cost]:[Overhead_Allocation]])+SUM(K312:N313)</f>
        <v>432.38</v>
      </c>
      <c r="W313" s="2">
        <f>tbl_ProfitPerTruck[[#This Row],[Final_Invoice_Amount]]-SUM(tbl_ProfitPerTruck[[#This Row],[Direct_Labor_COGS]:[Permit_Fees_COGS]])</f>
        <v>422.43000000000006</v>
      </c>
      <c r="X313" s="2">
        <f>tbl_ProfitPerTruck[[#This Row],[Final_Invoice_Amount]]-tbl_ProfitPerTruck[[#This Row],[TTL_COSTS]]</f>
        <v>134.69000000000005</v>
      </c>
    </row>
    <row r="314" spans="1:24" x14ac:dyDescent="0.35">
      <c r="A314" s="13">
        <v>45762</v>
      </c>
      <c r="B314" s="13" t="s">
        <v>350</v>
      </c>
      <c r="C314" s="1" t="s">
        <v>363</v>
      </c>
      <c r="D314" s="1" t="s">
        <v>23</v>
      </c>
      <c r="E314" s="1" t="s">
        <v>24</v>
      </c>
      <c r="F314" s="1" t="s">
        <v>25</v>
      </c>
      <c r="G314" s="1" t="s">
        <v>37</v>
      </c>
      <c r="H314" s="2">
        <v>7272.63</v>
      </c>
      <c r="I314" s="3">
        <v>10.77</v>
      </c>
      <c r="J314" s="2">
        <v>50.31</v>
      </c>
      <c r="K314" s="2">
        <v>542.07000000000005</v>
      </c>
      <c r="L314" s="2">
        <v>2699.74</v>
      </c>
      <c r="M314" s="2">
        <v>358.06</v>
      </c>
      <c r="N314" s="2">
        <v>0</v>
      </c>
      <c r="O314" s="3">
        <v>20.8</v>
      </c>
      <c r="P314" s="3">
        <v>0.89</v>
      </c>
      <c r="Q314" s="2">
        <v>4.3099999999999996</v>
      </c>
      <c r="R314" s="2">
        <v>1.57</v>
      </c>
      <c r="S314" s="2">
        <v>5.73</v>
      </c>
      <c r="T314" s="2">
        <v>10.4</v>
      </c>
      <c r="U314" s="2">
        <v>461.09</v>
      </c>
      <c r="V314" s="2">
        <f>SUM(tbl_ProfitPerTruck[[#This Row],[Truck_Fuel_Cost]:[Overhead_Allocation]])+SUM(K313:N314)</f>
        <v>4227.6099999999997</v>
      </c>
      <c r="W314" s="2">
        <f>tbl_ProfitPerTruck[[#This Row],[Final_Invoice_Amount]]-SUM(tbl_ProfitPerTruck[[#This Row],[Direct_Labor_COGS]:[Permit_Fees_COGS]])</f>
        <v>3672.76</v>
      </c>
      <c r="X314" s="2">
        <f>tbl_ProfitPerTruck[[#This Row],[Final_Invoice_Amount]]-tbl_ProfitPerTruck[[#This Row],[TTL_COSTS]]</f>
        <v>3045.0200000000004</v>
      </c>
    </row>
    <row r="315" spans="1:24" x14ac:dyDescent="0.35">
      <c r="A315" s="13">
        <v>45751</v>
      </c>
      <c r="B315" s="13" t="s">
        <v>350</v>
      </c>
      <c r="C315" s="1" t="s">
        <v>364</v>
      </c>
      <c r="D315" s="1" t="s">
        <v>49</v>
      </c>
      <c r="E315" s="1" t="s">
        <v>29</v>
      </c>
      <c r="F315" s="1" t="s">
        <v>30</v>
      </c>
      <c r="G315" s="1" t="s">
        <v>37</v>
      </c>
      <c r="H315" s="2">
        <v>203.44</v>
      </c>
      <c r="I315" s="3">
        <v>1.57</v>
      </c>
      <c r="J315" s="2">
        <v>42.51</v>
      </c>
      <c r="K315" s="2">
        <v>66.78</v>
      </c>
      <c r="L315" s="2">
        <v>20</v>
      </c>
      <c r="M315" s="2">
        <v>0</v>
      </c>
      <c r="N315" s="2">
        <v>0</v>
      </c>
      <c r="O315" s="3">
        <v>24.7</v>
      </c>
      <c r="P315" s="3">
        <v>1.1299999999999999</v>
      </c>
      <c r="Q315" s="2">
        <v>5.28</v>
      </c>
      <c r="R315" s="2">
        <v>1.77</v>
      </c>
      <c r="S315" s="2">
        <v>4.87</v>
      </c>
      <c r="T315" s="2">
        <v>7.56</v>
      </c>
      <c r="U315" s="2">
        <v>25</v>
      </c>
      <c r="V315" s="2">
        <f>SUM(tbl_ProfitPerTruck[[#This Row],[Truck_Fuel_Cost]:[Overhead_Allocation]])+SUM(K314:N315)</f>
        <v>3731.13</v>
      </c>
      <c r="W315" s="2">
        <f>tbl_ProfitPerTruck[[#This Row],[Final_Invoice_Amount]]-SUM(tbl_ProfitPerTruck[[#This Row],[Direct_Labor_COGS]:[Permit_Fees_COGS]])</f>
        <v>116.66</v>
      </c>
      <c r="X315" s="2">
        <f>tbl_ProfitPerTruck[[#This Row],[Final_Invoice_Amount]]-tbl_ProfitPerTruck[[#This Row],[TTL_COSTS]]</f>
        <v>-3527.69</v>
      </c>
    </row>
    <row r="316" spans="1:24" x14ac:dyDescent="0.35">
      <c r="A316" s="13">
        <v>45767</v>
      </c>
      <c r="B316" s="13" t="s">
        <v>350</v>
      </c>
      <c r="C316" s="1" t="s">
        <v>365</v>
      </c>
      <c r="D316" s="1" t="s">
        <v>45</v>
      </c>
      <c r="E316" s="1" t="s">
        <v>29</v>
      </c>
      <c r="F316" s="1" t="s">
        <v>34</v>
      </c>
      <c r="G316" s="1" t="s">
        <v>35</v>
      </c>
      <c r="H316" s="2">
        <v>1093.83</v>
      </c>
      <c r="I316" s="3">
        <v>2.61</v>
      </c>
      <c r="J316" s="2">
        <v>48.91</v>
      </c>
      <c r="K316" s="2">
        <v>127.79</v>
      </c>
      <c r="L316" s="2">
        <v>187.55</v>
      </c>
      <c r="M316" s="2">
        <v>41.36</v>
      </c>
      <c r="N316" s="2">
        <v>0</v>
      </c>
      <c r="O316" s="3">
        <v>22.7</v>
      </c>
      <c r="P316" s="3">
        <v>1.1499999999999999</v>
      </c>
      <c r="Q316" s="2">
        <v>4.9000000000000004</v>
      </c>
      <c r="R316" s="2">
        <v>2.2000000000000002</v>
      </c>
      <c r="S316" s="2">
        <v>5.31</v>
      </c>
      <c r="T316" s="2">
        <v>7.41</v>
      </c>
      <c r="U316" s="2">
        <v>130.77000000000001</v>
      </c>
      <c r="V316" s="2">
        <f>SUM(tbl_ProfitPerTruck[[#This Row],[Truck_Fuel_Cost]:[Overhead_Allocation]])+SUM(K315:N316)</f>
        <v>594.07000000000005</v>
      </c>
      <c r="W316" s="2">
        <f>tbl_ProfitPerTruck[[#This Row],[Final_Invoice_Amount]]-SUM(tbl_ProfitPerTruck[[#This Row],[Direct_Labor_COGS]:[Permit_Fees_COGS]])</f>
        <v>737.12999999999988</v>
      </c>
      <c r="X316" s="2">
        <f>tbl_ProfitPerTruck[[#This Row],[Final_Invoice_Amount]]-tbl_ProfitPerTruck[[#This Row],[TTL_COSTS]]</f>
        <v>499.75999999999988</v>
      </c>
    </row>
    <row r="317" spans="1:24" x14ac:dyDescent="0.35">
      <c r="A317" s="13">
        <v>45757</v>
      </c>
      <c r="B317" s="13" t="s">
        <v>350</v>
      </c>
      <c r="C317" s="1" t="s">
        <v>366</v>
      </c>
      <c r="D317" s="1" t="s">
        <v>28</v>
      </c>
      <c r="E317" s="1" t="s">
        <v>29</v>
      </c>
      <c r="F317" s="1" t="s">
        <v>34</v>
      </c>
      <c r="G317" s="1" t="s">
        <v>43</v>
      </c>
      <c r="H317" s="2">
        <v>591.54999999999995</v>
      </c>
      <c r="I317" s="3">
        <v>2.21</v>
      </c>
      <c r="J317" s="2">
        <v>43.15</v>
      </c>
      <c r="K317" s="2">
        <v>95.35</v>
      </c>
      <c r="L317" s="2">
        <v>140.26</v>
      </c>
      <c r="M317" s="2">
        <v>0</v>
      </c>
      <c r="N317" s="2">
        <v>0</v>
      </c>
      <c r="O317" s="3">
        <v>8.6999999999999993</v>
      </c>
      <c r="P317" s="3">
        <v>0.45</v>
      </c>
      <c r="Q317" s="2">
        <v>2.12</v>
      </c>
      <c r="R317" s="2">
        <v>1.03</v>
      </c>
      <c r="S317" s="2">
        <v>6.8</v>
      </c>
      <c r="T317" s="2">
        <v>9.17</v>
      </c>
      <c r="U317" s="2">
        <v>51.34</v>
      </c>
      <c r="V317" s="2">
        <f>SUM(tbl_ProfitPerTruck[[#This Row],[Truck_Fuel_Cost]:[Overhead_Allocation]])+SUM(K316:N317)</f>
        <v>662.7700000000001</v>
      </c>
      <c r="W317" s="2">
        <f>tbl_ProfitPerTruck[[#This Row],[Final_Invoice_Amount]]-SUM(tbl_ProfitPerTruck[[#This Row],[Direct_Labor_COGS]:[Permit_Fees_COGS]])</f>
        <v>355.93999999999994</v>
      </c>
      <c r="X317" s="2">
        <f>tbl_ProfitPerTruck[[#This Row],[Final_Invoice_Amount]]-tbl_ProfitPerTruck[[#This Row],[TTL_COSTS]]</f>
        <v>-71.220000000000141</v>
      </c>
    </row>
    <row r="318" spans="1:24" x14ac:dyDescent="0.35">
      <c r="A318" s="13">
        <v>45749</v>
      </c>
      <c r="B318" s="13" t="s">
        <v>350</v>
      </c>
      <c r="C318" s="1" t="s">
        <v>367</v>
      </c>
      <c r="D318" s="1" t="s">
        <v>23</v>
      </c>
      <c r="E318" s="1" t="s">
        <v>24</v>
      </c>
      <c r="F318" s="1" t="s">
        <v>34</v>
      </c>
      <c r="G318" s="1" t="s">
        <v>31</v>
      </c>
      <c r="H318" s="2">
        <v>1028.18</v>
      </c>
      <c r="I318" s="3">
        <v>0.7</v>
      </c>
      <c r="J318" s="2">
        <v>43.51</v>
      </c>
      <c r="K318" s="2">
        <v>30.46</v>
      </c>
      <c r="L318" s="2">
        <v>275.76</v>
      </c>
      <c r="M318" s="2">
        <v>0</v>
      </c>
      <c r="N318" s="2">
        <v>0</v>
      </c>
      <c r="O318" s="3">
        <v>21.9</v>
      </c>
      <c r="P318" s="3">
        <v>1.1000000000000001</v>
      </c>
      <c r="Q318" s="2">
        <v>5.75</v>
      </c>
      <c r="R318" s="2">
        <v>1.95</v>
      </c>
      <c r="S318" s="2">
        <v>6.84</v>
      </c>
      <c r="T318" s="2">
        <v>7.08</v>
      </c>
      <c r="U318" s="2">
        <v>112.18</v>
      </c>
      <c r="V318" s="2">
        <f>SUM(tbl_ProfitPerTruck[[#This Row],[Truck_Fuel_Cost]:[Overhead_Allocation]])+SUM(K317:N318)</f>
        <v>675.62999999999988</v>
      </c>
      <c r="W318" s="2">
        <f>tbl_ProfitPerTruck[[#This Row],[Final_Invoice_Amount]]-SUM(tbl_ProfitPerTruck[[#This Row],[Direct_Labor_COGS]:[Permit_Fees_COGS]])</f>
        <v>721.96</v>
      </c>
      <c r="X318" s="2">
        <f>tbl_ProfitPerTruck[[#This Row],[Final_Invoice_Amount]]-tbl_ProfitPerTruck[[#This Row],[TTL_COSTS]]</f>
        <v>352.55000000000018</v>
      </c>
    </row>
    <row r="319" spans="1:24" x14ac:dyDescent="0.35">
      <c r="A319" s="13">
        <v>45764</v>
      </c>
      <c r="B319" s="13" t="s">
        <v>350</v>
      </c>
      <c r="C319" s="1" t="s">
        <v>368</v>
      </c>
      <c r="D319" s="1" t="s">
        <v>42</v>
      </c>
      <c r="E319" s="1" t="s">
        <v>24</v>
      </c>
      <c r="F319" s="1" t="s">
        <v>25</v>
      </c>
      <c r="G319" s="1" t="s">
        <v>35</v>
      </c>
      <c r="H319" s="2">
        <v>7785.83</v>
      </c>
      <c r="I319" s="3">
        <v>8.81</v>
      </c>
      <c r="J319" s="2">
        <v>41.91</v>
      </c>
      <c r="K319" s="2">
        <v>369.12</v>
      </c>
      <c r="L319" s="2">
        <v>2988.73</v>
      </c>
      <c r="M319" s="2">
        <v>0</v>
      </c>
      <c r="N319" s="2">
        <v>103.28</v>
      </c>
      <c r="O319" s="3">
        <v>25.5</v>
      </c>
      <c r="P319" s="3">
        <v>1.1000000000000001</v>
      </c>
      <c r="Q319" s="2">
        <v>7.08</v>
      </c>
      <c r="R319" s="2">
        <v>2.48</v>
      </c>
      <c r="S319" s="2">
        <v>7.04</v>
      </c>
      <c r="T319" s="2">
        <v>8.6199999999999992</v>
      </c>
      <c r="U319" s="2">
        <v>783.17</v>
      </c>
      <c r="V319" s="2">
        <f>SUM(tbl_ProfitPerTruck[[#This Row],[Truck_Fuel_Cost]:[Overhead_Allocation]])+SUM(K318:N319)</f>
        <v>4575.74</v>
      </c>
      <c r="W319" s="2">
        <f>tbl_ProfitPerTruck[[#This Row],[Final_Invoice_Amount]]-SUM(tbl_ProfitPerTruck[[#This Row],[Direct_Labor_COGS]:[Permit_Fees_COGS]])</f>
        <v>4324.7</v>
      </c>
      <c r="X319" s="2">
        <f>tbl_ProfitPerTruck[[#This Row],[Final_Invoice_Amount]]-tbl_ProfitPerTruck[[#This Row],[TTL_COSTS]]</f>
        <v>3210.09</v>
      </c>
    </row>
    <row r="320" spans="1:24" x14ac:dyDescent="0.35">
      <c r="A320" s="13">
        <v>45764</v>
      </c>
      <c r="B320" s="13" t="s">
        <v>350</v>
      </c>
      <c r="C320" s="1" t="s">
        <v>369</v>
      </c>
      <c r="D320" s="1" t="s">
        <v>39</v>
      </c>
      <c r="E320" s="1" t="s">
        <v>40</v>
      </c>
      <c r="F320" s="1" t="s">
        <v>34</v>
      </c>
      <c r="G320" s="1" t="s">
        <v>35</v>
      </c>
      <c r="H320" s="2">
        <v>598.42999999999995</v>
      </c>
      <c r="I320" s="3">
        <v>1.92</v>
      </c>
      <c r="J320" s="2">
        <v>44.89</v>
      </c>
      <c r="K320" s="2">
        <v>86.4</v>
      </c>
      <c r="L320" s="2">
        <v>161.43</v>
      </c>
      <c r="M320" s="2">
        <v>27.64</v>
      </c>
      <c r="N320" s="2">
        <v>0</v>
      </c>
      <c r="O320" s="3">
        <v>14.7</v>
      </c>
      <c r="P320" s="3">
        <v>0.76</v>
      </c>
      <c r="Q320" s="2">
        <v>3.59</v>
      </c>
      <c r="R320" s="2">
        <v>0.99</v>
      </c>
      <c r="S320" s="2">
        <v>6.45</v>
      </c>
      <c r="T320" s="2">
        <v>8.06</v>
      </c>
      <c r="U320" s="2">
        <v>40.29</v>
      </c>
      <c r="V320" s="2">
        <f>SUM(tbl_ProfitPerTruck[[#This Row],[Truck_Fuel_Cost]:[Overhead_Allocation]])+SUM(K319:N320)</f>
        <v>3795.98</v>
      </c>
      <c r="W320" s="2">
        <f>tbl_ProfitPerTruck[[#This Row],[Final_Invoice_Amount]]-SUM(tbl_ProfitPerTruck[[#This Row],[Direct_Labor_COGS]:[Permit_Fees_COGS]])</f>
        <v>322.95999999999992</v>
      </c>
      <c r="X320" s="2">
        <f>tbl_ProfitPerTruck[[#This Row],[Final_Invoice_Amount]]-tbl_ProfitPerTruck[[#This Row],[TTL_COSTS]]</f>
        <v>-3197.55</v>
      </c>
    </row>
    <row r="321" spans="1:24" x14ac:dyDescent="0.35">
      <c r="A321" s="13">
        <v>45765</v>
      </c>
      <c r="B321" s="13" t="s">
        <v>350</v>
      </c>
      <c r="C321" s="1" t="s">
        <v>370</v>
      </c>
      <c r="D321" s="1" t="s">
        <v>57</v>
      </c>
      <c r="E321" s="1" t="s">
        <v>24</v>
      </c>
      <c r="F321" s="1" t="s">
        <v>25</v>
      </c>
      <c r="G321" s="1" t="s">
        <v>31</v>
      </c>
      <c r="H321" s="2">
        <v>8984.9</v>
      </c>
      <c r="I321" s="3">
        <v>5.21</v>
      </c>
      <c r="J321" s="2">
        <v>44.16</v>
      </c>
      <c r="K321" s="2">
        <v>230.22</v>
      </c>
      <c r="L321" s="2">
        <v>3017.49</v>
      </c>
      <c r="M321" s="2">
        <v>366.77</v>
      </c>
      <c r="N321" s="2">
        <v>0</v>
      </c>
      <c r="O321" s="3">
        <v>22.8</v>
      </c>
      <c r="P321" s="3">
        <v>0.96</v>
      </c>
      <c r="Q321" s="2">
        <v>4.6900000000000004</v>
      </c>
      <c r="R321" s="2">
        <v>1.18</v>
      </c>
      <c r="S321" s="2">
        <v>6.39</v>
      </c>
      <c r="T321" s="2">
        <v>9.1300000000000008</v>
      </c>
      <c r="U321" s="2">
        <v>834.6</v>
      </c>
      <c r="V321" s="2">
        <f>SUM(tbl_ProfitPerTruck[[#This Row],[Truck_Fuel_Cost]:[Overhead_Allocation]])+SUM(K320:N321)</f>
        <v>4745.9399999999996</v>
      </c>
      <c r="W321" s="2">
        <f>tbl_ProfitPerTruck[[#This Row],[Final_Invoice_Amount]]-SUM(tbl_ProfitPerTruck[[#This Row],[Direct_Labor_COGS]:[Permit_Fees_COGS]])</f>
        <v>5370.42</v>
      </c>
      <c r="X321" s="2">
        <f>tbl_ProfitPerTruck[[#This Row],[Final_Invoice_Amount]]-tbl_ProfitPerTruck[[#This Row],[TTL_COSTS]]</f>
        <v>4238.96</v>
      </c>
    </row>
    <row r="322" spans="1:24" x14ac:dyDescent="0.35">
      <c r="A322" s="13">
        <v>45771</v>
      </c>
      <c r="B322" s="13" t="s">
        <v>350</v>
      </c>
      <c r="C322" s="1" t="s">
        <v>371</v>
      </c>
      <c r="D322" s="1" t="s">
        <v>80</v>
      </c>
      <c r="E322" s="1" t="s">
        <v>29</v>
      </c>
      <c r="F322" s="1" t="s">
        <v>34</v>
      </c>
      <c r="G322" s="1" t="s">
        <v>26</v>
      </c>
      <c r="H322" s="2">
        <v>1423.49</v>
      </c>
      <c r="I322" s="3">
        <v>2.1</v>
      </c>
      <c r="J322" s="2">
        <v>43.32</v>
      </c>
      <c r="K322" s="2">
        <v>90.89</v>
      </c>
      <c r="L322" s="2">
        <v>348.86</v>
      </c>
      <c r="M322" s="2">
        <v>0</v>
      </c>
      <c r="N322" s="2">
        <v>0</v>
      </c>
      <c r="O322" s="3">
        <v>29.3</v>
      </c>
      <c r="P322" s="3">
        <v>1.41</v>
      </c>
      <c r="Q322" s="2">
        <v>5.76</v>
      </c>
      <c r="R322" s="2">
        <v>1.52</v>
      </c>
      <c r="S322" s="2">
        <v>5.59</v>
      </c>
      <c r="T322" s="2">
        <v>9.73</v>
      </c>
      <c r="U322" s="2">
        <v>157.13999999999999</v>
      </c>
      <c r="V322" s="2">
        <f>SUM(tbl_ProfitPerTruck[[#This Row],[Truck_Fuel_Cost]:[Overhead_Allocation]])+SUM(K321:N322)</f>
        <v>4233.9699999999993</v>
      </c>
      <c r="W322" s="2">
        <f>tbl_ProfitPerTruck[[#This Row],[Final_Invoice_Amount]]-SUM(tbl_ProfitPerTruck[[#This Row],[Direct_Labor_COGS]:[Permit_Fees_COGS]])</f>
        <v>983.74</v>
      </c>
      <c r="X322" s="2">
        <f>tbl_ProfitPerTruck[[#This Row],[Final_Invoice_Amount]]-tbl_ProfitPerTruck[[#This Row],[TTL_COSTS]]</f>
        <v>-2810.4799999999996</v>
      </c>
    </row>
    <row r="323" spans="1:24" x14ac:dyDescent="0.35">
      <c r="A323" s="13">
        <v>45771</v>
      </c>
      <c r="B323" s="13" t="s">
        <v>350</v>
      </c>
      <c r="C323" s="1" t="s">
        <v>372</v>
      </c>
      <c r="D323" s="1" t="s">
        <v>57</v>
      </c>
      <c r="E323" s="1" t="s">
        <v>24</v>
      </c>
      <c r="F323" s="1" t="s">
        <v>34</v>
      </c>
      <c r="G323" s="1" t="s">
        <v>52</v>
      </c>
      <c r="H323" s="2">
        <v>1007.1</v>
      </c>
      <c r="I323" s="3">
        <v>2.0099999999999998</v>
      </c>
      <c r="J323" s="2">
        <v>40.729999999999997</v>
      </c>
      <c r="K323" s="2">
        <v>81.8</v>
      </c>
      <c r="L323" s="2">
        <v>230.27</v>
      </c>
      <c r="M323" s="2">
        <v>0</v>
      </c>
      <c r="N323" s="2">
        <v>0</v>
      </c>
      <c r="O323" s="3">
        <v>15.5</v>
      </c>
      <c r="P323" s="3">
        <v>0.69</v>
      </c>
      <c r="Q323" s="2">
        <v>3.6</v>
      </c>
      <c r="R323" s="2">
        <v>1.53</v>
      </c>
      <c r="S323" s="2">
        <v>7.2</v>
      </c>
      <c r="T323" s="2">
        <v>10.96</v>
      </c>
      <c r="U323" s="2">
        <v>101.3</v>
      </c>
      <c r="V323" s="2">
        <f>SUM(tbl_ProfitPerTruck[[#This Row],[Truck_Fuel_Cost]:[Overhead_Allocation]])+SUM(K322:N323)</f>
        <v>876.41</v>
      </c>
      <c r="W323" s="2">
        <f>tbl_ProfitPerTruck[[#This Row],[Final_Invoice_Amount]]-SUM(tbl_ProfitPerTruck[[#This Row],[Direct_Labor_COGS]:[Permit_Fees_COGS]])</f>
        <v>695.03</v>
      </c>
      <c r="X323" s="2">
        <f>tbl_ProfitPerTruck[[#This Row],[Final_Invoice_Amount]]-tbl_ProfitPerTruck[[#This Row],[TTL_COSTS]]</f>
        <v>130.69000000000005</v>
      </c>
    </row>
    <row r="324" spans="1:24" x14ac:dyDescent="0.35">
      <c r="A324" s="13">
        <v>45751</v>
      </c>
      <c r="B324" s="13" t="s">
        <v>350</v>
      </c>
      <c r="C324" s="1" t="s">
        <v>373</v>
      </c>
      <c r="D324" s="1" t="s">
        <v>47</v>
      </c>
      <c r="E324" s="1" t="s">
        <v>29</v>
      </c>
      <c r="F324" s="1" t="s">
        <v>30</v>
      </c>
      <c r="G324" s="1" t="s">
        <v>31</v>
      </c>
      <c r="H324" s="2">
        <v>388.25</v>
      </c>
      <c r="I324" s="3">
        <v>1.94</v>
      </c>
      <c r="J324" s="2">
        <v>48.37</v>
      </c>
      <c r="K324" s="2">
        <v>93.62</v>
      </c>
      <c r="L324" s="2">
        <v>13.87</v>
      </c>
      <c r="M324" s="2">
        <v>0</v>
      </c>
      <c r="N324" s="2">
        <v>0</v>
      </c>
      <c r="O324" s="3">
        <v>10.7</v>
      </c>
      <c r="P324" s="3">
        <v>0.66</v>
      </c>
      <c r="Q324" s="2">
        <v>2.2799999999999998</v>
      </c>
      <c r="R324" s="2">
        <v>0.63</v>
      </c>
      <c r="S324" s="2">
        <v>5.83</v>
      </c>
      <c r="T324" s="2">
        <v>7.21</v>
      </c>
      <c r="U324" s="2">
        <v>39.24</v>
      </c>
      <c r="V324" s="2">
        <f>SUM(tbl_ProfitPerTruck[[#This Row],[Truck_Fuel_Cost]:[Overhead_Allocation]])+SUM(K323:N324)</f>
        <v>474.75</v>
      </c>
      <c r="W324" s="2">
        <f>tbl_ProfitPerTruck[[#This Row],[Final_Invoice_Amount]]-SUM(tbl_ProfitPerTruck[[#This Row],[Direct_Labor_COGS]:[Permit_Fees_COGS]])</f>
        <v>280.76</v>
      </c>
      <c r="X324" s="2">
        <f>tbl_ProfitPerTruck[[#This Row],[Final_Invoice_Amount]]-tbl_ProfitPerTruck[[#This Row],[TTL_COSTS]]</f>
        <v>-86.5</v>
      </c>
    </row>
    <row r="325" spans="1:24" x14ac:dyDescent="0.35">
      <c r="A325" s="13">
        <v>45764</v>
      </c>
      <c r="B325" s="13" t="s">
        <v>350</v>
      </c>
      <c r="C325" s="1" t="s">
        <v>374</v>
      </c>
      <c r="D325" s="1" t="s">
        <v>57</v>
      </c>
      <c r="E325" s="1" t="s">
        <v>24</v>
      </c>
      <c r="F325" s="1" t="s">
        <v>25</v>
      </c>
      <c r="G325" s="1" t="s">
        <v>37</v>
      </c>
      <c r="H325" s="2">
        <v>10697.75</v>
      </c>
      <c r="I325" s="3">
        <v>15.35</v>
      </c>
      <c r="J325" s="2">
        <v>41.49</v>
      </c>
      <c r="K325" s="2">
        <v>636.95000000000005</v>
      </c>
      <c r="L325" s="2">
        <v>3116.58</v>
      </c>
      <c r="M325" s="2">
        <v>0</v>
      </c>
      <c r="N325" s="2">
        <v>303.67</v>
      </c>
      <c r="O325" s="3">
        <v>14.6</v>
      </c>
      <c r="P325" s="3">
        <v>0.84</v>
      </c>
      <c r="Q325" s="2">
        <v>3.58</v>
      </c>
      <c r="R325" s="2">
        <v>0.84</v>
      </c>
      <c r="S325" s="2">
        <v>5.71</v>
      </c>
      <c r="T325" s="2">
        <v>10.64</v>
      </c>
      <c r="U325" s="2">
        <v>1142.4000000000001</v>
      </c>
      <c r="V325" s="2">
        <f>SUM(tbl_ProfitPerTruck[[#This Row],[Truck_Fuel_Cost]:[Overhead_Allocation]])+SUM(K324:N325)</f>
        <v>5327.86</v>
      </c>
      <c r="W325" s="2">
        <f>tbl_ProfitPerTruck[[#This Row],[Final_Invoice_Amount]]-SUM(tbl_ProfitPerTruck[[#This Row],[Direct_Labor_COGS]:[Permit_Fees_COGS]])</f>
        <v>6640.55</v>
      </c>
      <c r="X325" s="2">
        <f>tbl_ProfitPerTruck[[#This Row],[Final_Invoice_Amount]]-tbl_ProfitPerTruck[[#This Row],[TTL_COSTS]]</f>
        <v>5369.89</v>
      </c>
    </row>
    <row r="326" spans="1:24" x14ac:dyDescent="0.35">
      <c r="A326" s="13">
        <v>45762</v>
      </c>
      <c r="B326" s="13" t="s">
        <v>350</v>
      </c>
      <c r="C326" s="1" t="s">
        <v>375</v>
      </c>
      <c r="D326" s="1" t="s">
        <v>47</v>
      </c>
      <c r="E326" s="1" t="s">
        <v>29</v>
      </c>
      <c r="F326" s="1" t="s">
        <v>34</v>
      </c>
      <c r="G326" s="1" t="s">
        <v>52</v>
      </c>
      <c r="H326" s="2">
        <v>995.99</v>
      </c>
      <c r="I326" s="3">
        <v>0.7</v>
      </c>
      <c r="J326" s="2">
        <v>50.33</v>
      </c>
      <c r="K326" s="2">
        <v>35.229999999999997</v>
      </c>
      <c r="L326" s="2">
        <v>168.45</v>
      </c>
      <c r="M326" s="2">
        <v>0</v>
      </c>
      <c r="N326" s="2">
        <v>0</v>
      </c>
      <c r="O326" s="3">
        <v>20</v>
      </c>
      <c r="P326" s="3">
        <v>1.01</v>
      </c>
      <c r="Q326" s="2">
        <v>5.59</v>
      </c>
      <c r="R326" s="2">
        <v>1.32</v>
      </c>
      <c r="S326" s="2">
        <v>5.67</v>
      </c>
      <c r="T326" s="2">
        <v>9.4</v>
      </c>
      <c r="U326" s="2">
        <v>68.010000000000005</v>
      </c>
      <c r="V326" s="2">
        <f>SUM(tbl_ProfitPerTruck[[#This Row],[Truck_Fuel_Cost]:[Overhead_Allocation]])+SUM(K325:N326)</f>
        <v>4350.87</v>
      </c>
      <c r="W326" s="2">
        <f>tbl_ProfitPerTruck[[#This Row],[Final_Invoice_Amount]]-SUM(tbl_ProfitPerTruck[[#This Row],[Direct_Labor_COGS]:[Permit_Fees_COGS]])</f>
        <v>792.31000000000006</v>
      </c>
      <c r="X326" s="2">
        <f>tbl_ProfitPerTruck[[#This Row],[Final_Invoice_Amount]]-tbl_ProfitPerTruck[[#This Row],[TTL_COSTS]]</f>
        <v>-3354.88</v>
      </c>
    </row>
    <row r="327" spans="1:24" x14ac:dyDescent="0.35">
      <c r="A327" s="13">
        <v>45758</v>
      </c>
      <c r="B327" s="13" t="s">
        <v>350</v>
      </c>
      <c r="C327" s="1" t="s">
        <v>376</v>
      </c>
      <c r="D327" s="1" t="s">
        <v>23</v>
      </c>
      <c r="E327" s="1" t="s">
        <v>24</v>
      </c>
      <c r="F327" s="1" t="s">
        <v>25</v>
      </c>
      <c r="G327" s="1" t="s">
        <v>52</v>
      </c>
      <c r="H327" s="2">
        <v>8067.76</v>
      </c>
      <c r="I327" s="3">
        <v>10.039999999999999</v>
      </c>
      <c r="J327" s="2">
        <v>37.15</v>
      </c>
      <c r="K327" s="2">
        <v>372.99</v>
      </c>
      <c r="L327" s="2">
        <v>2720.25</v>
      </c>
      <c r="M327" s="2">
        <v>476.79</v>
      </c>
      <c r="N327" s="2">
        <v>0</v>
      </c>
      <c r="O327" s="3">
        <v>14.4</v>
      </c>
      <c r="P327" s="3">
        <v>0.7</v>
      </c>
      <c r="Q327" s="2">
        <v>3.84</v>
      </c>
      <c r="R327" s="2">
        <v>1.32</v>
      </c>
      <c r="S327" s="2">
        <v>6.58</v>
      </c>
      <c r="T327" s="2">
        <v>8.82</v>
      </c>
      <c r="U327" s="2">
        <v>841.55</v>
      </c>
      <c r="V327" s="2">
        <f>SUM(tbl_ProfitPerTruck[[#This Row],[Truck_Fuel_Cost]:[Overhead_Allocation]])+SUM(K326:N327)</f>
        <v>4635.82</v>
      </c>
      <c r="W327" s="2">
        <f>tbl_ProfitPerTruck[[#This Row],[Final_Invoice_Amount]]-SUM(tbl_ProfitPerTruck[[#This Row],[Direct_Labor_COGS]:[Permit_Fees_COGS]])</f>
        <v>4497.7300000000005</v>
      </c>
      <c r="X327" s="2">
        <f>tbl_ProfitPerTruck[[#This Row],[Final_Invoice_Amount]]-tbl_ProfitPerTruck[[#This Row],[TTL_COSTS]]</f>
        <v>3431.9400000000005</v>
      </c>
    </row>
    <row r="328" spans="1:24" x14ac:dyDescent="0.35">
      <c r="A328" s="13">
        <v>45752</v>
      </c>
      <c r="B328" s="13" t="s">
        <v>350</v>
      </c>
      <c r="C328" s="1" t="s">
        <v>377</v>
      </c>
      <c r="D328" s="1" t="s">
        <v>113</v>
      </c>
      <c r="E328" s="1" t="s">
        <v>29</v>
      </c>
      <c r="F328" s="1" t="s">
        <v>34</v>
      </c>
      <c r="G328" s="1" t="s">
        <v>35</v>
      </c>
      <c r="H328" s="2">
        <v>1283.01</v>
      </c>
      <c r="I328" s="3">
        <v>2.76</v>
      </c>
      <c r="J328" s="2">
        <v>49.14</v>
      </c>
      <c r="K328" s="2">
        <v>135.75</v>
      </c>
      <c r="L328" s="2">
        <v>329.88</v>
      </c>
      <c r="M328" s="2">
        <v>0</v>
      </c>
      <c r="N328" s="2">
        <v>0</v>
      </c>
      <c r="O328" s="3">
        <v>25.4</v>
      </c>
      <c r="P328" s="3">
        <v>1.2</v>
      </c>
      <c r="Q328" s="2">
        <v>6.42</v>
      </c>
      <c r="R328" s="2">
        <v>2.37</v>
      </c>
      <c r="S328" s="2">
        <v>5.0599999999999996</v>
      </c>
      <c r="T328" s="2">
        <v>7.13</v>
      </c>
      <c r="U328" s="2">
        <v>98.88</v>
      </c>
      <c r="V328" s="2">
        <f>SUM(tbl_ProfitPerTruck[[#This Row],[Truck_Fuel_Cost]:[Overhead_Allocation]])+SUM(K327:N328)</f>
        <v>4155.5199999999995</v>
      </c>
      <c r="W328" s="2">
        <f>tbl_ProfitPerTruck[[#This Row],[Final_Invoice_Amount]]-SUM(tbl_ProfitPerTruck[[#This Row],[Direct_Labor_COGS]:[Permit_Fees_COGS]])</f>
        <v>817.38</v>
      </c>
      <c r="X328" s="2">
        <f>tbl_ProfitPerTruck[[#This Row],[Final_Invoice_Amount]]-tbl_ProfitPerTruck[[#This Row],[TTL_COSTS]]</f>
        <v>-2872.5099999999993</v>
      </c>
    </row>
    <row r="329" spans="1:24" x14ac:dyDescent="0.35">
      <c r="A329" s="13">
        <v>45767</v>
      </c>
      <c r="B329" s="13" t="s">
        <v>350</v>
      </c>
      <c r="C329" s="1" t="s">
        <v>378</v>
      </c>
      <c r="D329" s="1" t="s">
        <v>47</v>
      </c>
      <c r="E329" s="1" t="s">
        <v>29</v>
      </c>
      <c r="F329" s="1" t="s">
        <v>34</v>
      </c>
      <c r="G329" s="1" t="s">
        <v>26</v>
      </c>
      <c r="H329" s="2">
        <v>1211.18</v>
      </c>
      <c r="I329" s="3">
        <v>2.17</v>
      </c>
      <c r="J329" s="2">
        <v>42.04</v>
      </c>
      <c r="K329" s="2">
        <v>91.19</v>
      </c>
      <c r="L329" s="2">
        <v>241.25</v>
      </c>
      <c r="M329" s="2">
        <v>0</v>
      </c>
      <c r="N329" s="2">
        <v>0</v>
      </c>
      <c r="O329" s="3">
        <v>11.5</v>
      </c>
      <c r="P329" s="3">
        <v>0.57999999999999996</v>
      </c>
      <c r="Q329" s="2">
        <v>2.4</v>
      </c>
      <c r="R329" s="2">
        <v>0.82</v>
      </c>
      <c r="S329" s="2">
        <v>5.33</v>
      </c>
      <c r="T329" s="2">
        <v>10.86</v>
      </c>
      <c r="U329" s="2">
        <v>120.04</v>
      </c>
      <c r="V329" s="2">
        <f>SUM(tbl_ProfitPerTruck[[#This Row],[Truck_Fuel_Cost]:[Overhead_Allocation]])+SUM(K328:N329)</f>
        <v>937.52</v>
      </c>
      <c r="W329" s="2">
        <f>tbl_ProfitPerTruck[[#This Row],[Final_Invoice_Amount]]-SUM(tbl_ProfitPerTruck[[#This Row],[Direct_Labor_COGS]:[Permit_Fees_COGS]])</f>
        <v>878.74</v>
      </c>
      <c r="X329" s="2">
        <f>tbl_ProfitPerTruck[[#This Row],[Final_Invoice_Amount]]-tbl_ProfitPerTruck[[#This Row],[TTL_COSTS]]</f>
        <v>273.66000000000008</v>
      </c>
    </row>
    <row r="330" spans="1:24" x14ac:dyDescent="0.35">
      <c r="A330" s="13">
        <v>45763</v>
      </c>
      <c r="B330" s="13" t="s">
        <v>350</v>
      </c>
      <c r="C330" s="1" t="s">
        <v>379</v>
      </c>
      <c r="D330" s="1" t="s">
        <v>42</v>
      </c>
      <c r="E330" s="1" t="s">
        <v>24</v>
      </c>
      <c r="F330" s="1" t="s">
        <v>25</v>
      </c>
      <c r="G330" s="1" t="s">
        <v>31</v>
      </c>
      <c r="H330" s="2">
        <v>9853.0400000000009</v>
      </c>
      <c r="I330" s="3">
        <v>8.24</v>
      </c>
      <c r="J330" s="2">
        <v>38.799999999999997</v>
      </c>
      <c r="K330" s="2">
        <v>319.74</v>
      </c>
      <c r="L330" s="2">
        <v>3512.93</v>
      </c>
      <c r="M330" s="2">
        <v>0</v>
      </c>
      <c r="N330" s="2">
        <v>300.52</v>
      </c>
      <c r="O330" s="3">
        <v>20.3</v>
      </c>
      <c r="P330" s="3">
        <v>0.84</v>
      </c>
      <c r="Q330" s="2">
        <v>4.67</v>
      </c>
      <c r="R330" s="2">
        <v>2</v>
      </c>
      <c r="S330" s="2">
        <v>5.26</v>
      </c>
      <c r="T330" s="2">
        <v>8.5399999999999991</v>
      </c>
      <c r="U330" s="2">
        <v>953.95</v>
      </c>
      <c r="V330" s="2">
        <f>SUM(tbl_ProfitPerTruck[[#This Row],[Truck_Fuel_Cost]:[Overhead_Allocation]])+SUM(K329:N330)</f>
        <v>5440.0499999999993</v>
      </c>
      <c r="W330" s="2">
        <f>tbl_ProfitPerTruck[[#This Row],[Final_Invoice_Amount]]-SUM(tbl_ProfitPerTruck[[#This Row],[Direct_Labor_COGS]:[Permit_Fees_COGS]])</f>
        <v>5719.85</v>
      </c>
      <c r="X330" s="2">
        <f>tbl_ProfitPerTruck[[#This Row],[Final_Invoice_Amount]]-tbl_ProfitPerTruck[[#This Row],[TTL_COSTS]]</f>
        <v>4412.9900000000016</v>
      </c>
    </row>
    <row r="331" spans="1:24" x14ac:dyDescent="0.35">
      <c r="A331" s="13">
        <v>45748</v>
      </c>
      <c r="B331" s="13" t="s">
        <v>350</v>
      </c>
      <c r="C331" s="1" t="s">
        <v>380</v>
      </c>
      <c r="D331" s="1" t="s">
        <v>39</v>
      </c>
      <c r="E331" s="1" t="s">
        <v>40</v>
      </c>
      <c r="F331" s="1" t="s">
        <v>34</v>
      </c>
      <c r="G331" s="1" t="s">
        <v>37</v>
      </c>
      <c r="H331" s="2">
        <v>859.65</v>
      </c>
      <c r="I331" s="3">
        <v>2.5299999999999998</v>
      </c>
      <c r="J331" s="2">
        <v>42.2</v>
      </c>
      <c r="K331" s="2">
        <v>106.73</v>
      </c>
      <c r="L331" s="2">
        <v>231.66</v>
      </c>
      <c r="M331" s="2">
        <v>0</v>
      </c>
      <c r="N331" s="2">
        <v>0</v>
      </c>
      <c r="O331" s="3">
        <v>28.5</v>
      </c>
      <c r="P331" s="3">
        <v>1.35</v>
      </c>
      <c r="Q331" s="2">
        <v>7.21</v>
      </c>
      <c r="R331" s="2">
        <v>3.26</v>
      </c>
      <c r="S331" s="2">
        <v>7.43</v>
      </c>
      <c r="T331" s="2">
        <v>11.17</v>
      </c>
      <c r="U331" s="2">
        <v>67.209999999999994</v>
      </c>
      <c r="V331" s="2">
        <f>SUM(tbl_ProfitPerTruck[[#This Row],[Truck_Fuel_Cost]:[Overhead_Allocation]])+SUM(K330:N331)</f>
        <v>4567.8599999999997</v>
      </c>
      <c r="W331" s="2">
        <f>tbl_ProfitPerTruck[[#This Row],[Final_Invoice_Amount]]-SUM(tbl_ProfitPerTruck[[#This Row],[Direct_Labor_COGS]:[Permit_Fees_COGS]])</f>
        <v>521.26</v>
      </c>
      <c r="X331" s="2">
        <f>tbl_ProfitPerTruck[[#This Row],[Final_Invoice_Amount]]-tbl_ProfitPerTruck[[#This Row],[TTL_COSTS]]</f>
        <v>-3708.2099999999996</v>
      </c>
    </row>
    <row r="332" spans="1:24" x14ac:dyDescent="0.35">
      <c r="A332" s="13">
        <v>45767</v>
      </c>
      <c r="B332" s="13" t="s">
        <v>350</v>
      </c>
      <c r="C332" s="1" t="s">
        <v>381</v>
      </c>
      <c r="D332" s="1" t="s">
        <v>113</v>
      </c>
      <c r="E332" s="1" t="s">
        <v>29</v>
      </c>
      <c r="F332" s="1" t="s">
        <v>30</v>
      </c>
      <c r="G332" s="1" t="s">
        <v>26</v>
      </c>
      <c r="H332" s="2">
        <v>252.12</v>
      </c>
      <c r="I332" s="3">
        <v>1.85</v>
      </c>
      <c r="J332" s="2">
        <v>43.86</v>
      </c>
      <c r="K332" s="2">
        <v>81.209999999999994</v>
      </c>
      <c r="L332" s="2">
        <v>14.84</v>
      </c>
      <c r="M332" s="2">
        <v>0</v>
      </c>
      <c r="N332" s="2">
        <v>0</v>
      </c>
      <c r="O332" s="3">
        <v>32.299999999999997</v>
      </c>
      <c r="P332" s="3">
        <v>1.65</v>
      </c>
      <c r="Q332" s="2">
        <v>6.63</v>
      </c>
      <c r="R332" s="2">
        <v>1.89</v>
      </c>
      <c r="S332" s="2">
        <v>6.25</v>
      </c>
      <c r="T332" s="2">
        <v>11.85</v>
      </c>
      <c r="U332" s="2">
        <v>25</v>
      </c>
      <c r="V332" s="2">
        <f>SUM(tbl_ProfitPerTruck[[#This Row],[Truck_Fuel_Cost]:[Overhead_Allocation]])+SUM(K331:N332)</f>
        <v>486.05999999999995</v>
      </c>
      <c r="W332" s="2">
        <f>tbl_ProfitPerTruck[[#This Row],[Final_Invoice_Amount]]-SUM(tbl_ProfitPerTruck[[#This Row],[Direct_Labor_COGS]:[Permit_Fees_COGS]])</f>
        <v>156.07</v>
      </c>
      <c r="X332" s="2">
        <f>tbl_ProfitPerTruck[[#This Row],[Final_Invoice_Amount]]-tbl_ProfitPerTruck[[#This Row],[TTL_COSTS]]</f>
        <v>-233.93999999999994</v>
      </c>
    </row>
    <row r="333" spans="1:24" x14ac:dyDescent="0.35">
      <c r="A333" s="13">
        <v>45769</v>
      </c>
      <c r="B333" s="13" t="s">
        <v>350</v>
      </c>
      <c r="C333" s="1" t="s">
        <v>382</v>
      </c>
      <c r="D333" s="1" t="s">
        <v>33</v>
      </c>
      <c r="E333" s="1" t="s">
        <v>29</v>
      </c>
      <c r="F333" s="1" t="s">
        <v>34</v>
      </c>
      <c r="G333" s="1" t="s">
        <v>26</v>
      </c>
      <c r="H333" s="2">
        <v>648.45000000000005</v>
      </c>
      <c r="I333" s="3">
        <v>2.15</v>
      </c>
      <c r="J333" s="2">
        <v>41.09</v>
      </c>
      <c r="K333" s="2">
        <v>88.31</v>
      </c>
      <c r="L333" s="2">
        <v>78.17</v>
      </c>
      <c r="M333" s="2">
        <v>0</v>
      </c>
      <c r="N333" s="2">
        <v>0</v>
      </c>
      <c r="O333" s="3">
        <v>18</v>
      </c>
      <c r="P333" s="3">
        <v>1</v>
      </c>
      <c r="Q333" s="2">
        <v>4.8099999999999996</v>
      </c>
      <c r="R333" s="2">
        <v>1.47</v>
      </c>
      <c r="S333" s="2">
        <v>7.46</v>
      </c>
      <c r="T333" s="2">
        <v>7</v>
      </c>
      <c r="U333" s="2">
        <v>62.79</v>
      </c>
      <c r="V333" s="2">
        <f>SUM(tbl_ProfitPerTruck[[#This Row],[Truck_Fuel_Cost]:[Overhead_Allocation]])+SUM(K332:N333)</f>
        <v>346.06000000000006</v>
      </c>
      <c r="W333" s="2">
        <f>tbl_ProfitPerTruck[[#This Row],[Final_Invoice_Amount]]-SUM(tbl_ProfitPerTruck[[#This Row],[Direct_Labor_COGS]:[Permit_Fees_COGS]])</f>
        <v>481.97</v>
      </c>
      <c r="X333" s="2">
        <f>tbl_ProfitPerTruck[[#This Row],[Final_Invoice_Amount]]-tbl_ProfitPerTruck[[#This Row],[TTL_COSTS]]</f>
        <v>302.39</v>
      </c>
    </row>
    <row r="334" spans="1:24" x14ac:dyDescent="0.35">
      <c r="A334" s="13">
        <v>45768</v>
      </c>
      <c r="B334" s="13" t="s">
        <v>350</v>
      </c>
      <c r="C334" s="1" t="s">
        <v>383</v>
      </c>
      <c r="D334" s="1" t="s">
        <v>57</v>
      </c>
      <c r="E334" s="1" t="s">
        <v>24</v>
      </c>
      <c r="F334" s="1" t="s">
        <v>25</v>
      </c>
      <c r="G334" s="1" t="s">
        <v>35</v>
      </c>
      <c r="H334" s="2">
        <v>13087.1</v>
      </c>
      <c r="I334" s="3">
        <v>8.5500000000000007</v>
      </c>
      <c r="J334" s="2">
        <v>45.69</v>
      </c>
      <c r="K334" s="2">
        <v>390.73</v>
      </c>
      <c r="L334" s="2">
        <v>5163.49</v>
      </c>
      <c r="M334" s="2">
        <v>0</v>
      </c>
      <c r="N334" s="2">
        <v>116.64</v>
      </c>
      <c r="O334" s="3">
        <v>22.6</v>
      </c>
      <c r="P334" s="3">
        <v>1.07</v>
      </c>
      <c r="Q334" s="2">
        <v>5.43</v>
      </c>
      <c r="R334" s="2">
        <v>2.0499999999999998</v>
      </c>
      <c r="S334" s="2">
        <v>5.7</v>
      </c>
      <c r="T334" s="2">
        <v>8.69</v>
      </c>
      <c r="U334" s="2">
        <v>884.81</v>
      </c>
      <c r="V334" s="2">
        <f>SUM(tbl_ProfitPerTruck[[#This Row],[Truck_Fuel_Cost]:[Overhead_Allocation]])+SUM(K333:N334)</f>
        <v>6744.02</v>
      </c>
      <c r="W334" s="2">
        <f>tbl_ProfitPerTruck[[#This Row],[Final_Invoice_Amount]]-SUM(tbl_ProfitPerTruck[[#This Row],[Direct_Labor_COGS]:[Permit_Fees_COGS]])</f>
        <v>7416.2400000000007</v>
      </c>
      <c r="X334" s="2">
        <f>tbl_ProfitPerTruck[[#This Row],[Final_Invoice_Amount]]-tbl_ProfitPerTruck[[#This Row],[TTL_COSTS]]</f>
        <v>6343.08</v>
      </c>
    </row>
    <row r="335" spans="1:24" x14ac:dyDescent="0.35">
      <c r="A335" s="13">
        <v>45768</v>
      </c>
      <c r="B335" s="13" t="s">
        <v>350</v>
      </c>
      <c r="C335" s="1" t="s">
        <v>384</v>
      </c>
      <c r="D335" s="1" t="s">
        <v>42</v>
      </c>
      <c r="E335" s="1" t="s">
        <v>24</v>
      </c>
      <c r="F335" s="1" t="s">
        <v>34</v>
      </c>
      <c r="G335" s="1" t="s">
        <v>31</v>
      </c>
      <c r="H335" s="2">
        <v>799.4</v>
      </c>
      <c r="I335" s="3">
        <v>2.2599999999999998</v>
      </c>
      <c r="J335" s="2">
        <v>51</v>
      </c>
      <c r="K335" s="2">
        <v>115.35</v>
      </c>
      <c r="L335" s="2">
        <v>110.86</v>
      </c>
      <c r="M335" s="2">
        <v>0</v>
      </c>
      <c r="N335" s="2">
        <v>0</v>
      </c>
      <c r="O335" s="3">
        <v>26.2</v>
      </c>
      <c r="P335" s="3">
        <v>1.1000000000000001</v>
      </c>
      <c r="Q335" s="2">
        <v>5.66</v>
      </c>
      <c r="R335" s="2">
        <v>1.49</v>
      </c>
      <c r="S335" s="2">
        <v>4.8499999999999996</v>
      </c>
      <c r="T335" s="2">
        <v>8.27</v>
      </c>
      <c r="U335" s="2">
        <v>62.14</v>
      </c>
      <c r="V335" s="2">
        <f>SUM(tbl_ProfitPerTruck[[#This Row],[Truck_Fuel_Cost]:[Overhead_Allocation]])+SUM(K334:N335)</f>
        <v>5979.48</v>
      </c>
      <c r="W335" s="2">
        <f>tbl_ProfitPerTruck[[#This Row],[Final_Invoice_Amount]]-SUM(tbl_ProfitPerTruck[[#This Row],[Direct_Labor_COGS]:[Permit_Fees_COGS]])</f>
        <v>573.19000000000005</v>
      </c>
      <c r="X335" s="2">
        <f>tbl_ProfitPerTruck[[#This Row],[Final_Invoice_Amount]]-tbl_ProfitPerTruck[[#This Row],[TTL_COSTS]]</f>
        <v>-5180.08</v>
      </c>
    </row>
    <row r="336" spans="1:24" x14ac:dyDescent="0.35">
      <c r="A336" s="13">
        <v>45767</v>
      </c>
      <c r="B336" s="13" t="s">
        <v>350</v>
      </c>
      <c r="C336" s="1" t="s">
        <v>385</v>
      </c>
      <c r="D336" s="1" t="s">
        <v>57</v>
      </c>
      <c r="E336" s="1" t="s">
        <v>24</v>
      </c>
      <c r="F336" s="1" t="s">
        <v>34</v>
      </c>
      <c r="G336" s="1" t="s">
        <v>52</v>
      </c>
      <c r="H336" s="2">
        <v>880.98</v>
      </c>
      <c r="I336" s="3">
        <v>1.57</v>
      </c>
      <c r="J336" s="2">
        <v>44.18</v>
      </c>
      <c r="K336" s="2">
        <v>69.22</v>
      </c>
      <c r="L336" s="2">
        <v>135.09</v>
      </c>
      <c r="M336" s="2">
        <v>0</v>
      </c>
      <c r="N336" s="2">
        <v>0</v>
      </c>
      <c r="O336" s="3">
        <v>25.2</v>
      </c>
      <c r="P336" s="3">
        <v>1.0900000000000001</v>
      </c>
      <c r="Q336" s="2">
        <v>4.92</v>
      </c>
      <c r="R336" s="2">
        <v>2.0299999999999998</v>
      </c>
      <c r="S336" s="2">
        <v>6.29</v>
      </c>
      <c r="T336" s="2">
        <v>7.4</v>
      </c>
      <c r="U336" s="2">
        <v>102.52</v>
      </c>
      <c r="V336" s="2">
        <f>SUM(tbl_ProfitPerTruck[[#This Row],[Truck_Fuel_Cost]:[Overhead_Allocation]])+SUM(K335:N336)</f>
        <v>553.67999999999995</v>
      </c>
      <c r="W336" s="2">
        <f>tbl_ProfitPerTruck[[#This Row],[Final_Invoice_Amount]]-SUM(tbl_ProfitPerTruck[[#This Row],[Direct_Labor_COGS]:[Permit_Fees_COGS]])</f>
        <v>676.67000000000007</v>
      </c>
      <c r="X336" s="2">
        <f>tbl_ProfitPerTruck[[#This Row],[Final_Invoice_Amount]]-tbl_ProfitPerTruck[[#This Row],[TTL_COSTS]]</f>
        <v>327.30000000000007</v>
      </c>
    </row>
    <row r="337" spans="1:24" x14ac:dyDescent="0.35">
      <c r="A337" s="13">
        <v>45773</v>
      </c>
      <c r="B337" s="13" t="s">
        <v>350</v>
      </c>
      <c r="C337" s="1" t="s">
        <v>386</v>
      </c>
      <c r="D337" s="1" t="s">
        <v>28</v>
      </c>
      <c r="E337" s="1" t="s">
        <v>29</v>
      </c>
      <c r="F337" s="1" t="s">
        <v>30</v>
      </c>
      <c r="G337" s="1" t="s">
        <v>52</v>
      </c>
      <c r="H337" s="2">
        <v>326.58999999999997</v>
      </c>
      <c r="I337" s="3">
        <v>0.4</v>
      </c>
      <c r="J337" s="2">
        <v>42.51</v>
      </c>
      <c r="K337" s="2">
        <v>17</v>
      </c>
      <c r="L337" s="2">
        <v>27.89</v>
      </c>
      <c r="M337" s="2">
        <v>0</v>
      </c>
      <c r="N337" s="2">
        <v>0</v>
      </c>
      <c r="O337" s="3">
        <v>8.9</v>
      </c>
      <c r="P337" s="3">
        <v>0.57999999999999996</v>
      </c>
      <c r="Q337" s="2">
        <v>1.93</v>
      </c>
      <c r="R337" s="2">
        <v>0.64</v>
      </c>
      <c r="S337" s="2">
        <v>5.09</v>
      </c>
      <c r="T337" s="2">
        <v>10.39</v>
      </c>
      <c r="U337" s="2">
        <v>25.93</v>
      </c>
      <c r="V337" s="2">
        <f>SUM(tbl_ProfitPerTruck[[#This Row],[Truck_Fuel_Cost]:[Overhead_Allocation]])+SUM(K336:N337)</f>
        <v>293.18</v>
      </c>
      <c r="W337" s="2">
        <f>tbl_ProfitPerTruck[[#This Row],[Final_Invoice_Amount]]-SUM(tbl_ProfitPerTruck[[#This Row],[Direct_Labor_COGS]:[Permit_Fees_COGS]])</f>
        <v>281.7</v>
      </c>
      <c r="X337" s="2">
        <f>tbl_ProfitPerTruck[[#This Row],[Final_Invoice_Amount]]-tbl_ProfitPerTruck[[#This Row],[TTL_COSTS]]</f>
        <v>33.409999999999968</v>
      </c>
    </row>
    <row r="338" spans="1:24" x14ac:dyDescent="0.35">
      <c r="A338" s="13">
        <v>45773</v>
      </c>
      <c r="B338" s="13" t="s">
        <v>350</v>
      </c>
      <c r="C338" s="1" t="s">
        <v>387</v>
      </c>
      <c r="D338" s="1" t="s">
        <v>23</v>
      </c>
      <c r="E338" s="1" t="s">
        <v>24</v>
      </c>
      <c r="F338" s="1" t="s">
        <v>34</v>
      </c>
      <c r="G338" s="1" t="s">
        <v>43</v>
      </c>
      <c r="H338" s="2">
        <v>958.99</v>
      </c>
      <c r="I338" s="3">
        <v>0.7</v>
      </c>
      <c r="J338" s="2">
        <v>47.73</v>
      </c>
      <c r="K338" s="2">
        <v>33.409999999999997</v>
      </c>
      <c r="L338" s="2">
        <v>211.94</v>
      </c>
      <c r="M338" s="2">
        <v>0</v>
      </c>
      <c r="N338" s="2">
        <v>0</v>
      </c>
      <c r="O338" s="3">
        <v>19.100000000000001</v>
      </c>
      <c r="P338" s="3">
        <v>0.91</v>
      </c>
      <c r="Q338" s="2">
        <v>4.99</v>
      </c>
      <c r="R338" s="2">
        <v>2.23</v>
      </c>
      <c r="S338" s="2">
        <v>4.57</v>
      </c>
      <c r="T338" s="2">
        <v>11.91</v>
      </c>
      <c r="U338" s="2">
        <v>62.5</v>
      </c>
      <c r="V338" s="2">
        <f>SUM(tbl_ProfitPerTruck[[#This Row],[Truck_Fuel_Cost]:[Overhead_Allocation]])+SUM(K337:N338)</f>
        <v>376.44</v>
      </c>
      <c r="W338" s="2">
        <f>tbl_ProfitPerTruck[[#This Row],[Final_Invoice_Amount]]-SUM(tbl_ProfitPerTruck[[#This Row],[Direct_Labor_COGS]:[Permit_Fees_COGS]])</f>
        <v>713.64</v>
      </c>
      <c r="X338" s="2">
        <f>tbl_ProfitPerTruck[[#This Row],[Final_Invoice_Amount]]-tbl_ProfitPerTruck[[#This Row],[TTL_COSTS]]</f>
        <v>582.54999999999995</v>
      </c>
    </row>
    <row r="339" spans="1:24" x14ac:dyDescent="0.35">
      <c r="A339" s="13">
        <v>45770</v>
      </c>
      <c r="B339" s="13" t="s">
        <v>350</v>
      </c>
      <c r="C339" s="1" t="s">
        <v>388</v>
      </c>
      <c r="D339" s="1" t="s">
        <v>49</v>
      </c>
      <c r="E339" s="1" t="s">
        <v>29</v>
      </c>
      <c r="F339" s="1" t="s">
        <v>34</v>
      </c>
      <c r="G339" s="1" t="s">
        <v>37</v>
      </c>
      <c r="H339" s="2">
        <v>940.13</v>
      </c>
      <c r="I339" s="3">
        <v>1.02</v>
      </c>
      <c r="J339" s="2">
        <v>49.76</v>
      </c>
      <c r="K339" s="2">
        <v>50.83</v>
      </c>
      <c r="L339" s="2">
        <v>98.09</v>
      </c>
      <c r="M339" s="2">
        <v>0</v>
      </c>
      <c r="N339" s="2">
        <v>0</v>
      </c>
      <c r="O339" s="3">
        <v>3.6</v>
      </c>
      <c r="P339" s="3">
        <v>0.15</v>
      </c>
      <c r="Q339" s="2">
        <v>0.69</v>
      </c>
      <c r="R339" s="2">
        <v>0.23</v>
      </c>
      <c r="S339" s="2">
        <v>5.88</v>
      </c>
      <c r="T339" s="2">
        <v>10.76</v>
      </c>
      <c r="U339" s="2">
        <v>107.49</v>
      </c>
      <c r="V339" s="2">
        <f>SUM(tbl_ProfitPerTruck[[#This Row],[Truck_Fuel_Cost]:[Overhead_Allocation]])+SUM(K338:N339)</f>
        <v>519.31999999999994</v>
      </c>
      <c r="W339" s="2">
        <f>tbl_ProfitPerTruck[[#This Row],[Final_Invoice_Amount]]-SUM(tbl_ProfitPerTruck[[#This Row],[Direct_Labor_COGS]:[Permit_Fees_COGS]])</f>
        <v>791.21</v>
      </c>
      <c r="X339" s="2">
        <f>tbl_ProfitPerTruck[[#This Row],[Final_Invoice_Amount]]-tbl_ProfitPerTruck[[#This Row],[TTL_COSTS]]</f>
        <v>420.81000000000006</v>
      </c>
    </row>
    <row r="340" spans="1:24" x14ac:dyDescent="0.35">
      <c r="A340" s="13">
        <v>45759</v>
      </c>
      <c r="B340" s="13" t="s">
        <v>350</v>
      </c>
      <c r="C340" s="1" t="s">
        <v>389</v>
      </c>
      <c r="D340" s="1" t="s">
        <v>49</v>
      </c>
      <c r="E340" s="1" t="s">
        <v>29</v>
      </c>
      <c r="F340" s="1" t="s">
        <v>30</v>
      </c>
      <c r="G340" s="1" t="s">
        <v>52</v>
      </c>
      <c r="H340" s="2">
        <v>329.55</v>
      </c>
      <c r="I340" s="3">
        <v>1.68</v>
      </c>
      <c r="J340" s="2">
        <v>49.57</v>
      </c>
      <c r="K340" s="2">
        <v>83.44</v>
      </c>
      <c r="L340" s="2">
        <v>22.68</v>
      </c>
      <c r="M340" s="2">
        <v>0</v>
      </c>
      <c r="N340" s="2">
        <v>0</v>
      </c>
      <c r="O340" s="3">
        <v>13</v>
      </c>
      <c r="P340" s="3">
        <v>0.74</v>
      </c>
      <c r="Q340" s="2">
        <v>3.15</v>
      </c>
      <c r="R340" s="2">
        <v>1.36</v>
      </c>
      <c r="S340" s="2">
        <v>6.3</v>
      </c>
      <c r="T340" s="2">
        <v>9.07</v>
      </c>
      <c r="U340" s="2">
        <v>38.71</v>
      </c>
      <c r="V340" s="2">
        <f>SUM(tbl_ProfitPerTruck[[#This Row],[Truck_Fuel_Cost]:[Overhead_Allocation]])+SUM(K339:N340)</f>
        <v>313.63</v>
      </c>
      <c r="W340" s="2">
        <f>tbl_ProfitPerTruck[[#This Row],[Final_Invoice_Amount]]-SUM(tbl_ProfitPerTruck[[#This Row],[Direct_Labor_COGS]:[Permit_Fees_COGS]])</f>
        <v>223.43</v>
      </c>
      <c r="X340" s="2">
        <f>tbl_ProfitPerTruck[[#This Row],[Final_Invoice_Amount]]-tbl_ProfitPerTruck[[#This Row],[TTL_COSTS]]</f>
        <v>15.920000000000016</v>
      </c>
    </row>
    <row r="341" spans="1:24" x14ac:dyDescent="0.35">
      <c r="A341" s="13">
        <v>45761</v>
      </c>
      <c r="B341" s="13" t="s">
        <v>350</v>
      </c>
      <c r="C341" s="1" t="s">
        <v>390</v>
      </c>
      <c r="D341" s="1" t="s">
        <v>33</v>
      </c>
      <c r="E341" s="1" t="s">
        <v>29</v>
      </c>
      <c r="F341" s="1" t="s">
        <v>34</v>
      </c>
      <c r="G341" s="1" t="s">
        <v>35</v>
      </c>
      <c r="H341" s="2">
        <v>775.55</v>
      </c>
      <c r="I341" s="3">
        <v>1.26</v>
      </c>
      <c r="J341" s="2">
        <v>44.94</v>
      </c>
      <c r="K341" s="2">
        <v>56.56</v>
      </c>
      <c r="L341" s="2">
        <v>80.489999999999995</v>
      </c>
      <c r="M341" s="2">
        <v>0</v>
      </c>
      <c r="N341" s="2">
        <v>0</v>
      </c>
      <c r="O341" s="3">
        <v>15</v>
      </c>
      <c r="P341" s="3">
        <v>0.83</v>
      </c>
      <c r="Q341" s="2">
        <v>3.93</v>
      </c>
      <c r="R341" s="2">
        <v>1.58</v>
      </c>
      <c r="S341" s="2">
        <v>5.35</v>
      </c>
      <c r="T341" s="2">
        <v>11.19</v>
      </c>
      <c r="U341" s="2">
        <v>71.8</v>
      </c>
      <c r="V341" s="2">
        <f>SUM(tbl_ProfitPerTruck[[#This Row],[Truck_Fuel_Cost]:[Overhead_Allocation]])+SUM(K340:N341)</f>
        <v>337.02</v>
      </c>
      <c r="W341" s="2">
        <f>tbl_ProfitPerTruck[[#This Row],[Final_Invoice_Amount]]-SUM(tbl_ProfitPerTruck[[#This Row],[Direct_Labor_COGS]:[Permit_Fees_COGS]])</f>
        <v>638.5</v>
      </c>
      <c r="X341" s="2">
        <f>tbl_ProfitPerTruck[[#This Row],[Final_Invoice_Amount]]-tbl_ProfitPerTruck[[#This Row],[TTL_COSTS]]</f>
        <v>438.53</v>
      </c>
    </row>
    <row r="342" spans="1:24" x14ac:dyDescent="0.35">
      <c r="A342" s="13">
        <v>45773</v>
      </c>
      <c r="B342" s="13" t="s">
        <v>350</v>
      </c>
      <c r="C342" s="1" t="s">
        <v>391</v>
      </c>
      <c r="D342" s="1" t="s">
        <v>113</v>
      </c>
      <c r="E342" s="1" t="s">
        <v>29</v>
      </c>
      <c r="F342" s="1" t="s">
        <v>30</v>
      </c>
      <c r="G342" s="1" t="s">
        <v>35</v>
      </c>
      <c r="H342" s="2">
        <v>303.31</v>
      </c>
      <c r="I342" s="3">
        <v>0.88</v>
      </c>
      <c r="J342" s="2">
        <v>43.45</v>
      </c>
      <c r="K342" s="2">
        <v>38.15</v>
      </c>
      <c r="L342" s="2">
        <v>13.39</v>
      </c>
      <c r="M342" s="2">
        <v>0</v>
      </c>
      <c r="N342" s="2">
        <v>0</v>
      </c>
      <c r="O342" s="3">
        <v>14.3</v>
      </c>
      <c r="P342" s="3">
        <v>0.66</v>
      </c>
      <c r="Q342" s="2">
        <v>2.64</v>
      </c>
      <c r="R342" s="2">
        <v>1.1100000000000001</v>
      </c>
      <c r="S342" s="2">
        <v>6.04</v>
      </c>
      <c r="T342" s="2">
        <v>9.42</v>
      </c>
      <c r="U342" s="2">
        <v>25.16</v>
      </c>
      <c r="V342" s="2">
        <f>SUM(tbl_ProfitPerTruck[[#This Row],[Truck_Fuel_Cost]:[Overhead_Allocation]])+SUM(K341:N342)</f>
        <v>232.96000000000004</v>
      </c>
      <c r="W342" s="2">
        <f>tbl_ProfitPerTruck[[#This Row],[Final_Invoice_Amount]]-SUM(tbl_ProfitPerTruck[[#This Row],[Direct_Labor_COGS]:[Permit_Fees_COGS]])</f>
        <v>251.77</v>
      </c>
      <c r="X342" s="2">
        <f>tbl_ProfitPerTruck[[#This Row],[Final_Invoice_Amount]]-tbl_ProfitPerTruck[[#This Row],[TTL_COSTS]]</f>
        <v>70.349999999999966</v>
      </c>
    </row>
    <row r="343" spans="1:24" x14ac:dyDescent="0.35">
      <c r="A343" s="13">
        <v>45770</v>
      </c>
      <c r="B343" s="13" t="s">
        <v>350</v>
      </c>
      <c r="C343" s="1" t="s">
        <v>392</v>
      </c>
      <c r="D343" s="1" t="s">
        <v>42</v>
      </c>
      <c r="E343" s="1" t="s">
        <v>24</v>
      </c>
      <c r="F343" s="1" t="s">
        <v>25</v>
      </c>
      <c r="G343" s="1" t="s">
        <v>43</v>
      </c>
      <c r="H343" s="2">
        <v>9290.5</v>
      </c>
      <c r="I343" s="3">
        <v>7.02</v>
      </c>
      <c r="J343" s="2">
        <v>49.22</v>
      </c>
      <c r="K343" s="2">
        <v>345.49</v>
      </c>
      <c r="L343" s="2">
        <v>3710.16</v>
      </c>
      <c r="M343" s="2">
        <v>0</v>
      </c>
      <c r="N343" s="2">
        <v>130.51</v>
      </c>
      <c r="O343" s="3">
        <v>42.8</v>
      </c>
      <c r="P343" s="3">
        <v>1.92</v>
      </c>
      <c r="Q343" s="2">
        <v>8.18</v>
      </c>
      <c r="R343" s="2">
        <v>4.88</v>
      </c>
      <c r="S343" s="2">
        <v>6.83</v>
      </c>
      <c r="T343" s="2">
        <v>11.11</v>
      </c>
      <c r="U343" s="2">
        <v>1060.6600000000001</v>
      </c>
      <c r="V343" s="2">
        <f>SUM(tbl_ProfitPerTruck[[#This Row],[Truck_Fuel_Cost]:[Overhead_Allocation]])+SUM(K342:N343)</f>
        <v>5329.36</v>
      </c>
      <c r="W343" s="2">
        <f>tbl_ProfitPerTruck[[#This Row],[Final_Invoice_Amount]]-SUM(tbl_ProfitPerTruck[[#This Row],[Direct_Labor_COGS]:[Permit_Fees_COGS]])</f>
        <v>5104.34</v>
      </c>
      <c r="X343" s="2">
        <f>tbl_ProfitPerTruck[[#This Row],[Final_Invoice_Amount]]-tbl_ProfitPerTruck[[#This Row],[TTL_COSTS]]</f>
        <v>3961.1400000000003</v>
      </c>
    </row>
    <row r="344" spans="1:24" x14ac:dyDescent="0.35">
      <c r="A344" s="13">
        <v>45764</v>
      </c>
      <c r="B344" s="13" t="s">
        <v>350</v>
      </c>
      <c r="C344" s="1" t="s">
        <v>393</v>
      </c>
      <c r="D344" s="1" t="s">
        <v>42</v>
      </c>
      <c r="E344" s="1" t="s">
        <v>24</v>
      </c>
      <c r="F344" s="1" t="s">
        <v>34</v>
      </c>
      <c r="G344" s="1" t="s">
        <v>31</v>
      </c>
      <c r="H344" s="2">
        <v>747.04</v>
      </c>
      <c r="I344" s="3">
        <v>2.31</v>
      </c>
      <c r="J344" s="2">
        <v>43.18</v>
      </c>
      <c r="K344" s="2">
        <v>99.56</v>
      </c>
      <c r="L344" s="2">
        <v>97.55</v>
      </c>
      <c r="M344" s="2">
        <v>0</v>
      </c>
      <c r="N344" s="2">
        <v>0</v>
      </c>
      <c r="O344" s="3">
        <v>16</v>
      </c>
      <c r="P344" s="3">
        <v>0.67</v>
      </c>
      <c r="Q344" s="2">
        <v>3.08</v>
      </c>
      <c r="R344" s="2">
        <v>1.38</v>
      </c>
      <c r="S344" s="2">
        <v>5.24</v>
      </c>
      <c r="T344" s="2">
        <v>8.7899999999999991</v>
      </c>
      <c r="U344" s="2">
        <v>89.17</v>
      </c>
      <c r="V344" s="2">
        <f>SUM(tbl_ProfitPerTruck[[#This Row],[Truck_Fuel_Cost]:[Overhead_Allocation]])+SUM(K343:N344)</f>
        <v>4490.93</v>
      </c>
      <c r="W344" s="2">
        <f>tbl_ProfitPerTruck[[#This Row],[Final_Invoice_Amount]]-SUM(tbl_ProfitPerTruck[[#This Row],[Direct_Labor_COGS]:[Permit_Fees_COGS]])</f>
        <v>549.92999999999995</v>
      </c>
      <c r="X344" s="2">
        <f>tbl_ProfitPerTruck[[#This Row],[Final_Invoice_Amount]]-tbl_ProfitPerTruck[[#This Row],[TTL_COSTS]]</f>
        <v>-3743.8900000000003</v>
      </c>
    </row>
    <row r="345" spans="1:24" x14ac:dyDescent="0.35">
      <c r="A345" s="13">
        <v>45762</v>
      </c>
      <c r="B345" s="13" t="s">
        <v>350</v>
      </c>
      <c r="C345" s="1" t="s">
        <v>394</v>
      </c>
      <c r="D345" s="1" t="s">
        <v>42</v>
      </c>
      <c r="E345" s="1" t="s">
        <v>24</v>
      </c>
      <c r="F345" s="1" t="s">
        <v>25</v>
      </c>
      <c r="G345" s="1" t="s">
        <v>26</v>
      </c>
      <c r="H345" s="2">
        <v>11246.35</v>
      </c>
      <c r="I345" s="3">
        <v>7.49</v>
      </c>
      <c r="J345" s="2">
        <v>49.59</v>
      </c>
      <c r="K345" s="2">
        <v>371.31</v>
      </c>
      <c r="L345" s="2">
        <v>3707.26</v>
      </c>
      <c r="M345" s="2">
        <v>0</v>
      </c>
      <c r="N345" s="2">
        <v>254.57</v>
      </c>
      <c r="O345" s="3">
        <v>11.4</v>
      </c>
      <c r="P345" s="3">
        <v>0.59</v>
      </c>
      <c r="Q345" s="2">
        <v>2.09</v>
      </c>
      <c r="R345" s="2">
        <v>1.36</v>
      </c>
      <c r="S345" s="2">
        <v>4.62</v>
      </c>
      <c r="T345" s="2">
        <v>11.84</v>
      </c>
      <c r="U345" s="2">
        <v>1045.82</v>
      </c>
      <c r="V345" s="2">
        <f>SUM(tbl_ProfitPerTruck[[#This Row],[Truck_Fuel_Cost]:[Overhead_Allocation]])+SUM(K344:N345)</f>
        <v>5595.98</v>
      </c>
      <c r="W345" s="2">
        <f>tbl_ProfitPerTruck[[#This Row],[Final_Invoice_Amount]]-SUM(tbl_ProfitPerTruck[[#This Row],[Direct_Labor_COGS]:[Permit_Fees_COGS]])</f>
        <v>6913.21</v>
      </c>
      <c r="X345" s="2">
        <f>tbl_ProfitPerTruck[[#This Row],[Final_Invoice_Amount]]-tbl_ProfitPerTruck[[#This Row],[TTL_COSTS]]</f>
        <v>5650.3700000000008</v>
      </c>
    </row>
    <row r="346" spans="1:24" x14ac:dyDescent="0.35">
      <c r="A346" s="13">
        <v>45771</v>
      </c>
      <c r="B346" s="13" t="s">
        <v>350</v>
      </c>
      <c r="C346" s="1" t="s">
        <v>395</v>
      </c>
      <c r="D346" s="1" t="s">
        <v>57</v>
      </c>
      <c r="E346" s="1" t="s">
        <v>24</v>
      </c>
      <c r="F346" s="1" t="s">
        <v>25</v>
      </c>
      <c r="G346" s="1" t="s">
        <v>31</v>
      </c>
      <c r="H346" s="2">
        <v>7835.78</v>
      </c>
      <c r="I346" s="3">
        <v>6.51</v>
      </c>
      <c r="J346" s="2">
        <v>43.69</v>
      </c>
      <c r="K346" s="2">
        <v>284.26</v>
      </c>
      <c r="L346" s="2">
        <v>2362.36</v>
      </c>
      <c r="M346" s="2">
        <v>0</v>
      </c>
      <c r="N346" s="2">
        <v>0</v>
      </c>
      <c r="O346" s="3">
        <v>16.100000000000001</v>
      </c>
      <c r="P346" s="3">
        <v>0.87</v>
      </c>
      <c r="Q346" s="2">
        <v>3.98</v>
      </c>
      <c r="R346" s="2">
        <v>1.42</v>
      </c>
      <c r="S346" s="2">
        <v>5.93</v>
      </c>
      <c r="T346" s="2">
        <v>11.61</v>
      </c>
      <c r="U346" s="2">
        <v>504.34</v>
      </c>
      <c r="V346" s="2">
        <f>SUM(tbl_ProfitPerTruck[[#This Row],[Truck_Fuel_Cost]:[Overhead_Allocation]])+SUM(K345:N346)</f>
        <v>7507.04</v>
      </c>
      <c r="W346" s="2">
        <f>tbl_ProfitPerTruck[[#This Row],[Final_Invoice_Amount]]-SUM(tbl_ProfitPerTruck[[#This Row],[Direct_Labor_COGS]:[Permit_Fees_COGS]])</f>
        <v>5189.16</v>
      </c>
      <c r="X346" s="2">
        <f>tbl_ProfitPerTruck[[#This Row],[Final_Invoice_Amount]]-tbl_ProfitPerTruck[[#This Row],[TTL_COSTS]]</f>
        <v>328.73999999999978</v>
      </c>
    </row>
    <row r="347" spans="1:24" x14ac:dyDescent="0.35">
      <c r="A347" s="13">
        <v>45765</v>
      </c>
      <c r="B347" s="13" t="s">
        <v>350</v>
      </c>
      <c r="C347" s="1" t="s">
        <v>396</v>
      </c>
      <c r="D347" s="1" t="s">
        <v>83</v>
      </c>
      <c r="E347" s="1" t="s">
        <v>29</v>
      </c>
      <c r="F347" s="1" t="s">
        <v>34</v>
      </c>
      <c r="G347" s="1" t="s">
        <v>37</v>
      </c>
      <c r="H347" s="2">
        <v>1216.6099999999999</v>
      </c>
      <c r="I347" s="3">
        <v>3.22</v>
      </c>
      <c r="J347" s="2">
        <v>43.15</v>
      </c>
      <c r="K347" s="2">
        <v>138.79</v>
      </c>
      <c r="L347" s="2">
        <v>272.17</v>
      </c>
      <c r="M347" s="2">
        <v>0</v>
      </c>
      <c r="N347" s="2">
        <v>0</v>
      </c>
      <c r="O347" s="3">
        <v>26.2</v>
      </c>
      <c r="P347" s="3">
        <v>1.38</v>
      </c>
      <c r="Q347" s="2">
        <v>6.62</v>
      </c>
      <c r="R347" s="2">
        <v>2.21</v>
      </c>
      <c r="S347" s="2">
        <v>6.39</v>
      </c>
      <c r="T347" s="2">
        <v>10.7</v>
      </c>
      <c r="U347" s="2">
        <v>117.69</v>
      </c>
      <c r="V347" s="2">
        <f>SUM(tbl_ProfitPerTruck[[#This Row],[Truck_Fuel_Cost]:[Overhead_Allocation]])+SUM(K346:N347)</f>
        <v>3201.19</v>
      </c>
      <c r="W347" s="2">
        <f>tbl_ProfitPerTruck[[#This Row],[Final_Invoice_Amount]]-SUM(tbl_ProfitPerTruck[[#This Row],[Direct_Labor_COGS]:[Permit_Fees_COGS]])</f>
        <v>805.64999999999986</v>
      </c>
      <c r="X347" s="2">
        <f>tbl_ProfitPerTruck[[#This Row],[Final_Invoice_Amount]]-tbl_ProfitPerTruck[[#This Row],[TTL_COSTS]]</f>
        <v>-1984.5800000000002</v>
      </c>
    </row>
    <row r="348" spans="1:24" x14ac:dyDescent="0.35">
      <c r="A348" s="13">
        <v>45771</v>
      </c>
      <c r="B348" s="13" t="s">
        <v>350</v>
      </c>
      <c r="C348" s="1" t="s">
        <v>397</v>
      </c>
      <c r="D348" s="1" t="s">
        <v>80</v>
      </c>
      <c r="E348" s="1" t="s">
        <v>29</v>
      </c>
      <c r="F348" s="1" t="s">
        <v>30</v>
      </c>
      <c r="G348" s="1" t="s">
        <v>37</v>
      </c>
      <c r="H348" s="2">
        <v>274.14999999999998</v>
      </c>
      <c r="I348" s="3">
        <v>1.63</v>
      </c>
      <c r="J348" s="2">
        <v>42.78</v>
      </c>
      <c r="K348" s="2">
        <v>69.790000000000006</v>
      </c>
      <c r="L348" s="2">
        <v>19.32</v>
      </c>
      <c r="M348" s="2">
        <v>0</v>
      </c>
      <c r="N348" s="2">
        <v>0</v>
      </c>
      <c r="O348" s="3">
        <v>32.4</v>
      </c>
      <c r="P348" s="3">
        <v>1.62</v>
      </c>
      <c r="Q348" s="2">
        <v>8.44</v>
      </c>
      <c r="R348" s="2">
        <v>3.58</v>
      </c>
      <c r="S348" s="2">
        <v>4.68</v>
      </c>
      <c r="T348" s="2">
        <v>10.46</v>
      </c>
      <c r="U348" s="2">
        <v>25</v>
      </c>
      <c r="V348" s="2">
        <f>SUM(tbl_ProfitPerTruck[[#This Row],[Truck_Fuel_Cost]:[Overhead_Allocation]])+SUM(K347:N348)</f>
        <v>552.23</v>
      </c>
      <c r="W348" s="2">
        <f>tbl_ProfitPerTruck[[#This Row],[Final_Invoice_Amount]]-SUM(tbl_ProfitPerTruck[[#This Row],[Direct_Labor_COGS]:[Permit_Fees_COGS]])</f>
        <v>185.03999999999996</v>
      </c>
      <c r="X348" s="2">
        <f>tbl_ProfitPerTruck[[#This Row],[Final_Invoice_Amount]]-tbl_ProfitPerTruck[[#This Row],[TTL_COSTS]]</f>
        <v>-278.08000000000004</v>
      </c>
    </row>
    <row r="349" spans="1:24" x14ac:dyDescent="0.35">
      <c r="A349" s="13">
        <v>45750</v>
      </c>
      <c r="B349" s="13" t="s">
        <v>350</v>
      </c>
      <c r="C349" s="1" t="s">
        <v>398</v>
      </c>
      <c r="D349" s="1" t="s">
        <v>57</v>
      </c>
      <c r="E349" s="1" t="s">
        <v>24</v>
      </c>
      <c r="F349" s="1" t="s">
        <v>25</v>
      </c>
      <c r="G349" s="1" t="s">
        <v>52</v>
      </c>
      <c r="H349" s="2">
        <v>13043.26</v>
      </c>
      <c r="I349" s="3">
        <v>9.3699999999999992</v>
      </c>
      <c r="J349" s="2">
        <v>49.55</v>
      </c>
      <c r="K349" s="2">
        <v>464.33</v>
      </c>
      <c r="L349" s="2">
        <v>3744.74</v>
      </c>
      <c r="M349" s="2">
        <v>0</v>
      </c>
      <c r="N349" s="2">
        <v>0</v>
      </c>
      <c r="O349" s="3">
        <v>35.700000000000003</v>
      </c>
      <c r="P349" s="3">
        <v>1.71</v>
      </c>
      <c r="Q349" s="2">
        <v>9.18</v>
      </c>
      <c r="R349" s="2">
        <v>4.2699999999999996</v>
      </c>
      <c r="S349" s="2">
        <v>4.53</v>
      </c>
      <c r="T349" s="2">
        <v>10.65</v>
      </c>
      <c r="U349" s="2">
        <v>1230.08</v>
      </c>
      <c r="V349" s="2">
        <f>SUM(tbl_ProfitPerTruck[[#This Row],[Truck_Fuel_Cost]:[Overhead_Allocation]])+SUM(K348:N349)</f>
        <v>5556.89</v>
      </c>
      <c r="W349" s="2">
        <f>tbl_ProfitPerTruck[[#This Row],[Final_Invoice_Amount]]-SUM(tbl_ProfitPerTruck[[#This Row],[Direct_Labor_COGS]:[Permit_Fees_COGS]])</f>
        <v>8834.19</v>
      </c>
      <c r="X349" s="2">
        <f>tbl_ProfitPerTruck[[#This Row],[Final_Invoice_Amount]]-tbl_ProfitPerTruck[[#This Row],[TTL_COSTS]]</f>
        <v>7486.37</v>
      </c>
    </row>
    <row r="350" spans="1:24" x14ac:dyDescent="0.35">
      <c r="A350" s="13">
        <v>45773</v>
      </c>
      <c r="B350" s="13" t="s">
        <v>350</v>
      </c>
      <c r="C350" s="1" t="s">
        <v>399</v>
      </c>
      <c r="D350" s="1" t="s">
        <v>57</v>
      </c>
      <c r="E350" s="1" t="s">
        <v>24</v>
      </c>
      <c r="F350" s="1" t="s">
        <v>25</v>
      </c>
      <c r="G350" s="1" t="s">
        <v>43</v>
      </c>
      <c r="H350" s="2">
        <v>8452.7900000000009</v>
      </c>
      <c r="I350" s="3">
        <v>7.57</v>
      </c>
      <c r="J350" s="2">
        <v>44.21</v>
      </c>
      <c r="K350" s="2">
        <v>334.45</v>
      </c>
      <c r="L350" s="2">
        <v>2791.17</v>
      </c>
      <c r="M350" s="2">
        <v>519.58000000000004</v>
      </c>
      <c r="N350" s="2">
        <v>238.29</v>
      </c>
      <c r="O350" s="3">
        <v>36.6</v>
      </c>
      <c r="P350" s="3">
        <v>1.74</v>
      </c>
      <c r="Q350" s="2">
        <v>7.18</v>
      </c>
      <c r="R350" s="2">
        <v>3.04</v>
      </c>
      <c r="S350" s="2">
        <v>6.16</v>
      </c>
      <c r="T350" s="2">
        <v>9.85</v>
      </c>
      <c r="U350" s="2">
        <v>613.73</v>
      </c>
      <c r="V350" s="2">
        <f>SUM(tbl_ProfitPerTruck[[#This Row],[Truck_Fuel_Cost]:[Overhead_Allocation]])+SUM(K349:N350)</f>
        <v>8732.52</v>
      </c>
      <c r="W350" s="2">
        <f>tbl_ProfitPerTruck[[#This Row],[Final_Invoice_Amount]]-SUM(tbl_ProfitPerTruck[[#This Row],[Direct_Labor_COGS]:[Permit_Fees_COGS]])</f>
        <v>4569.3000000000011</v>
      </c>
      <c r="X350" s="2">
        <f>tbl_ProfitPerTruck[[#This Row],[Final_Invoice_Amount]]-tbl_ProfitPerTruck[[#This Row],[TTL_COSTS]]</f>
        <v>-279.72999999999956</v>
      </c>
    </row>
    <row r="351" spans="1:24" x14ac:dyDescent="0.35">
      <c r="A351" s="13">
        <v>45766</v>
      </c>
      <c r="B351" s="13" t="s">
        <v>350</v>
      </c>
      <c r="C351" s="1" t="s">
        <v>400</v>
      </c>
      <c r="D351" s="1" t="s">
        <v>39</v>
      </c>
      <c r="E351" s="1" t="s">
        <v>40</v>
      </c>
      <c r="F351" s="1" t="s">
        <v>30</v>
      </c>
      <c r="G351" s="1" t="s">
        <v>37</v>
      </c>
      <c r="H351" s="2">
        <v>277.8</v>
      </c>
      <c r="I351" s="3">
        <v>1.49</v>
      </c>
      <c r="J351" s="2">
        <v>42.62</v>
      </c>
      <c r="K351" s="2">
        <v>63.35</v>
      </c>
      <c r="L351" s="2">
        <v>21.93</v>
      </c>
      <c r="M351" s="2">
        <v>0</v>
      </c>
      <c r="N351" s="2">
        <v>0</v>
      </c>
      <c r="O351" s="3">
        <v>17.7</v>
      </c>
      <c r="P351" s="3">
        <v>0.8</v>
      </c>
      <c r="Q351" s="2">
        <v>4.5</v>
      </c>
      <c r="R351" s="2">
        <v>1.39</v>
      </c>
      <c r="S351" s="2">
        <v>5.09</v>
      </c>
      <c r="T351" s="2">
        <v>9.57</v>
      </c>
      <c r="U351" s="2">
        <v>25</v>
      </c>
      <c r="V351" s="2">
        <f>SUM(tbl_ProfitPerTruck[[#This Row],[Truck_Fuel_Cost]:[Overhead_Allocation]])+SUM(K350:N351)</f>
        <v>4014.3199999999997</v>
      </c>
      <c r="W351" s="2">
        <f>tbl_ProfitPerTruck[[#This Row],[Final_Invoice_Amount]]-SUM(tbl_ProfitPerTruck[[#This Row],[Direct_Labor_COGS]:[Permit_Fees_COGS]])</f>
        <v>192.52</v>
      </c>
      <c r="X351" s="2">
        <f>tbl_ProfitPerTruck[[#This Row],[Final_Invoice_Amount]]-tbl_ProfitPerTruck[[#This Row],[TTL_COSTS]]</f>
        <v>-3736.5199999999995</v>
      </c>
    </row>
    <row r="352" spans="1:24" x14ac:dyDescent="0.35">
      <c r="A352" s="13">
        <v>45764</v>
      </c>
      <c r="B352" s="13" t="s">
        <v>350</v>
      </c>
      <c r="C352" s="1" t="s">
        <v>401</v>
      </c>
      <c r="D352" s="1" t="s">
        <v>72</v>
      </c>
      <c r="E352" s="1" t="s">
        <v>29</v>
      </c>
      <c r="F352" s="1" t="s">
        <v>30</v>
      </c>
      <c r="G352" s="1" t="s">
        <v>35</v>
      </c>
      <c r="H352" s="2">
        <v>286.11</v>
      </c>
      <c r="I352" s="3">
        <v>0.96</v>
      </c>
      <c r="J352" s="2">
        <v>52.24</v>
      </c>
      <c r="K352" s="2">
        <v>49.9</v>
      </c>
      <c r="L352" s="2">
        <v>18.87</v>
      </c>
      <c r="M352" s="2">
        <v>0</v>
      </c>
      <c r="N352" s="2">
        <v>0</v>
      </c>
      <c r="O352" s="3">
        <v>4.7</v>
      </c>
      <c r="P352" s="3">
        <v>0.2</v>
      </c>
      <c r="Q352" s="2">
        <v>0.85</v>
      </c>
      <c r="R352" s="2">
        <v>0.4</v>
      </c>
      <c r="S352" s="2">
        <v>5.36</v>
      </c>
      <c r="T352" s="2">
        <v>10.67</v>
      </c>
      <c r="U352" s="2">
        <v>25</v>
      </c>
      <c r="V352" s="2">
        <f>SUM(tbl_ProfitPerTruck[[#This Row],[Truck_Fuel_Cost]:[Overhead_Allocation]])+SUM(K351:N352)</f>
        <v>196.33</v>
      </c>
      <c r="W352" s="2">
        <f>tbl_ProfitPerTruck[[#This Row],[Final_Invoice_Amount]]-SUM(tbl_ProfitPerTruck[[#This Row],[Direct_Labor_COGS]:[Permit_Fees_COGS]])</f>
        <v>217.34000000000003</v>
      </c>
      <c r="X352" s="2">
        <f>tbl_ProfitPerTruck[[#This Row],[Final_Invoice_Amount]]-tbl_ProfitPerTruck[[#This Row],[TTL_COSTS]]</f>
        <v>89.78</v>
      </c>
    </row>
    <row r="353" spans="1:24" x14ac:dyDescent="0.35">
      <c r="A353" s="13">
        <v>45761</v>
      </c>
      <c r="B353" s="13" t="s">
        <v>350</v>
      </c>
      <c r="C353" s="1" t="s">
        <v>402</v>
      </c>
      <c r="D353" s="1" t="s">
        <v>57</v>
      </c>
      <c r="E353" s="1" t="s">
        <v>24</v>
      </c>
      <c r="F353" s="1" t="s">
        <v>25</v>
      </c>
      <c r="G353" s="1" t="s">
        <v>26</v>
      </c>
      <c r="H353" s="2">
        <v>8291.19</v>
      </c>
      <c r="I353" s="3">
        <v>10.78</v>
      </c>
      <c r="J353" s="2">
        <v>41.44</v>
      </c>
      <c r="K353" s="2">
        <v>446.85</v>
      </c>
      <c r="L353" s="2">
        <v>2573.86</v>
      </c>
      <c r="M353" s="2">
        <v>651.07000000000005</v>
      </c>
      <c r="N353" s="2">
        <v>0</v>
      </c>
      <c r="O353" s="3">
        <v>15</v>
      </c>
      <c r="P353" s="3">
        <v>0.67</v>
      </c>
      <c r="Q353" s="2">
        <v>3.45</v>
      </c>
      <c r="R353" s="2">
        <v>0.88</v>
      </c>
      <c r="S353" s="2">
        <v>6.26</v>
      </c>
      <c r="T353" s="2">
        <v>8.58</v>
      </c>
      <c r="U353" s="2">
        <v>809.37</v>
      </c>
      <c r="V353" s="2">
        <f>SUM(tbl_ProfitPerTruck[[#This Row],[Truck_Fuel_Cost]:[Overhead_Allocation]])+SUM(K352:N353)</f>
        <v>4569.09</v>
      </c>
      <c r="W353" s="2">
        <f>tbl_ProfitPerTruck[[#This Row],[Final_Invoice_Amount]]-SUM(tbl_ProfitPerTruck[[#This Row],[Direct_Labor_COGS]:[Permit_Fees_COGS]])</f>
        <v>4619.41</v>
      </c>
      <c r="X353" s="2">
        <f>tbl_ProfitPerTruck[[#This Row],[Final_Invoice_Amount]]-tbl_ProfitPerTruck[[#This Row],[TTL_COSTS]]</f>
        <v>3722.1000000000004</v>
      </c>
    </row>
    <row r="354" spans="1:24" x14ac:dyDescent="0.35">
      <c r="A354" s="13">
        <v>45770</v>
      </c>
      <c r="B354" s="13" t="s">
        <v>350</v>
      </c>
      <c r="C354" s="1" t="s">
        <v>403</v>
      </c>
      <c r="D354" s="1" t="s">
        <v>83</v>
      </c>
      <c r="E354" s="1" t="s">
        <v>29</v>
      </c>
      <c r="F354" s="1" t="s">
        <v>34</v>
      </c>
      <c r="G354" s="1" t="s">
        <v>52</v>
      </c>
      <c r="H354" s="2">
        <v>1239.7</v>
      </c>
      <c r="I354" s="3">
        <v>1.85</v>
      </c>
      <c r="J354" s="2">
        <v>45.58</v>
      </c>
      <c r="K354" s="2">
        <v>84.27</v>
      </c>
      <c r="L354" s="2">
        <v>164.31</v>
      </c>
      <c r="M354" s="2">
        <v>0</v>
      </c>
      <c r="N354" s="2">
        <v>0</v>
      </c>
      <c r="O354" s="3">
        <v>25.4</v>
      </c>
      <c r="P354" s="3">
        <v>1.1399999999999999</v>
      </c>
      <c r="Q354" s="2">
        <v>5.08</v>
      </c>
      <c r="R354" s="2">
        <v>1.71</v>
      </c>
      <c r="S354" s="2">
        <v>5.42</v>
      </c>
      <c r="T354" s="2">
        <v>9.7799999999999994</v>
      </c>
      <c r="U354" s="2">
        <v>118.12</v>
      </c>
      <c r="V354" s="2">
        <f>SUM(tbl_ProfitPerTruck[[#This Row],[Truck_Fuel_Cost]:[Overhead_Allocation]])+SUM(K353:N354)</f>
        <v>4060.4700000000003</v>
      </c>
      <c r="W354" s="2">
        <f>tbl_ProfitPerTruck[[#This Row],[Final_Invoice_Amount]]-SUM(tbl_ProfitPerTruck[[#This Row],[Direct_Labor_COGS]:[Permit_Fees_COGS]])</f>
        <v>991.12000000000012</v>
      </c>
      <c r="X354" s="2">
        <f>tbl_ProfitPerTruck[[#This Row],[Final_Invoice_Amount]]-tbl_ProfitPerTruck[[#This Row],[TTL_COSTS]]</f>
        <v>-2820.7700000000004</v>
      </c>
    </row>
    <row r="355" spans="1:24" x14ac:dyDescent="0.35">
      <c r="A355" s="13">
        <v>45773</v>
      </c>
      <c r="B355" s="13" t="s">
        <v>350</v>
      </c>
      <c r="C355" s="1" t="s">
        <v>404</v>
      </c>
      <c r="D355" s="1" t="s">
        <v>80</v>
      </c>
      <c r="E355" s="1" t="s">
        <v>29</v>
      </c>
      <c r="F355" s="1" t="s">
        <v>30</v>
      </c>
      <c r="G355" s="1" t="s">
        <v>35</v>
      </c>
      <c r="H355" s="2">
        <v>343.61</v>
      </c>
      <c r="I355" s="3">
        <v>0.88</v>
      </c>
      <c r="J355" s="2">
        <v>47.99</v>
      </c>
      <c r="K355" s="2">
        <v>42.03</v>
      </c>
      <c r="L355" s="2">
        <v>24.23</v>
      </c>
      <c r="M355" s="2">
        <v>0</v>
      </c>
      <c r="N355" s="2">
        <v>0</v>
      </c>
      <c r="O355" s="3">
        <v>26.5</v>
      </c>
      <c r="P355" s="3">
        <v>1.1100000000000001</v>
      </c>
      <c r="Q355" s="2">
        <v>5.73</v>
      </c>
      <c r="R355" s="2">
        <v>2.4500000000000002</v>
      </c>
      <c r="S355" s="2">
        <v>5.66</v>
      </c>
      <c r="T355" s="2">
        <v>11.32</v>
      </c>
      <c r="U355" s="2">
        <v>26.98</v>
      </c>
      <c r="V355" s="2">
        <f>SUM(tbl_ProfitPerTruck[[#This Row],[Truck_Fuel_Cost]:[Overhead_Allocation]])+SUM(K354:N355)</f>
        <v>366.98</v>
      </c>
      <c r="W355" s="2">
        <f>tbl_ProfitPerTruck[[#This Row],[Final_Invoice_Amount]]-SUM(tbl_ProfitPerTruck[[#This Row],[Direct_Labor_COGS]:[Permit_Fees_COGS]])</f>
        <v>277.35000000000002</v>
      </c>
      <c r="X355" s="2">
        <f>tbl_ProfitPerTruck[[#This Row],[Final_Invoice_Amount]]-tbl_ProfitPerTruck[[#This Row],[TTL_COSTS]]</f>
        <v>-23.370000000000005</v>
      </c>
    </row>
    <row r="356" spans="1:24" x14ac:dyDescent="0.35">
      <c r="A356" s="13">
        <v>45773</v>
      </c>
      <c r="B356" s="13" t="s">
        <v>350</v>
      </c>
      <c r="C356" s="1" t="s">
        <v>405</v>
      </c>
      <c r="D356" s="1" t="s">
        <v>57</v>
      </c>
      <c r="E356" s="1" t="s">
        <v>24</v>
      </c>
      <c r="F356" s="1" t="s">
        <v>25</v>
      </c>
      <c r="G356" s="1" t="s">
        <v>26</v>
      </c>
      <c r="H356" s="2">
        <v>13646.55</v>
      </c>
      <c r="I356" s="3">
        <v>6.8</v>
      </c>
      <c r="J356" s="2">
        <v>50.04</v>
      </c>
      <c r="K356" s="2">
        <v>340.32</v>
      </c>
      <c r="L356" s="2">
        <v>5346.84</v>
      </c>
      <c r="M356" s="2">
        <v>0</v>
      </c>
      <c r="N356" s="2">
        <v>349.16</v>
      </c>
      <c r="O356" s="3">
        <v>28.3</v>
      </c>
      <c r="P356" s="3">
        <v>1.4</v>
      </c>
      <c r="Q356" s="2">
        <v>5.91</v>
      </c>
      <c r="R356" s="2">
        <v>3.16</v>
      </c>
      <c r="S356" s="2">
        <v>4.6500000000000004</v>
      </c>
      <c r="T356" s="2">
        <v>8.16</v>
      </c>
      <c r="U356" s="2">
        <v>1553.57</v>
      </c>
      <c r="V356" s="2">
        <f>SUM(tbl_ProfitPerTruck[[#This Row],[Truck_Fuel_Cost]:[Overhead_Allocation]])+SUM(K355:N356)</f>
        <v>7678.03</v>
      </c>
      <c r="W356" s="2">
        <f>tbl_ProfitPerTruck[[#This Row],[Final_Invoice_Amount]]-SUM(tbl_ProfitPerTruck[[#This Row],[Direct_Labor_COGS]:[Permit_Fees_COGS]])</f>
        <v>7610.23</v>
      </c>
      <c r="X356" s="2">
        <f>tbl_ProfitPerTruck[[#This Row],[Final_Invoice_Amount]]-tbl_ProfitPerTruck[[#This Row],[TTL_COSTS]]</f>
        <v>5968.5199999999995</v>
      </c>
    </row>
    <row r="357" spans="1:24" x14ac:dyDescent="0.35">
      <c r="A357" s="13">
        <v>45768</v>
      </c>
      <c r="B357" s="13" t="s">
        <v>350</v>
      </c>
      <c r="C357" s="1" t="s">
        <v>406</v>
      </c>
      <c r="D357" s="1" t="s">
        <v>23</v>
      </c>
      <c r="E357" s="1" t="s">
        <v>24</v>
      </c>
      <c r="F357" s="1" t="s">
        <v>25</v>
      </c>
      <c r="G357" s="1" t="s">
        <v>52</v>
      </c>
      <c r="H357" s="2">
        <v>6236.18</v>
      </c>
      <c r="I357" s="3">
        <v>7.85</v>
      </c>
      <c r="J357" s="2">
        <v>53.05</v>
      </c>
      <c r="K357" s="2">
        <v>416.61</v>
      </c>
      <c r="L357" s="2">
        <v>2443.36</v>
      </c>
      <c r="M357" s="2">
        <v>0</v>
      </c>
      <c r="N357" s="2">
        <v>0</v>
      </c>
      <c r="O357" s="3">
        <v>19.2</v>
      </c>
      <c r="P357" s="3">
        <v>0.96</v>
      </c>
      <c r="Q357" s="2">
        <v>5.01</v>
      </c>
      <c r="R357" s="2">
        <v>1.07</v>
      </c>
      <c r="S357" s="2">
        <v>5.66</v>
      </c>
      <c r="T357" s="2">
        <v>8.8699999999999992</v>
      </c>
      <c r="U357" s="2">
        <v>705.79</v>
      </c>
      <c r="V357" s="2">
        <f>SUM(tbl_ProfitPerTruck[[#This Row],[Truck_Fuel_Cost]:[Overhead_Allocation]])+SUM(K356:N357)</f>
        <v>9622.6899999999987</v>
      </c>
      <c r="W357" s="2">
        <f>tbl_ProfitPerTruck[[#This Row],[Final_Invoice_Amount]]-SUM(tbl_ProfitPerTruck[[#This Row],[Direct_Labor_COGS]:[Permit_Fees_COGS]])</f>
        <v>3376.21</v>
      </c>
      <c r="X357" s="2">
        <f>tbl_ProfitPerTruck[[#This Row],[Final_Invoice_Amount]]-tbl_ProfitPerTruck[[#This Row],[TTL_COSTS]]</f>
        <v>-3386.5099999999984</v>
      </c>
    </row>
    <row r="358" spans="1:24" x14ac:dyDescent="0.35">
      <c r="A358" s="13">
        <v>45772</v>
      </c>
      <c r="B358" s="13" t="s">
        <v>350</v>
      </c>
      <c r="C358" s="1" t="s">
        <v>407</v>
      </c>
      <c r="D358" s="1" t="s">
        <v>51</v>
      </c>
      <c r="E358" s="1" t="s">
        <v>29</v>
      </c>
      <c r="F358" s="1" t="s">
        <v>34</v>
      </c>
      <c r="G358" s="1" t="s">
        <v>35</v>
      </c>
      <c r="H358" s="2">
        <v>738.78</v>
      </c>
      <c r="I358" s="3">
        <v>1.48</v>
      </c>
      <c r="J358" s="2">
        <v>44.7</v>
      </c>
      <c r="K358" s="2">
        <v>66.040000000000006</v>
      </c>
      <c r="L358" s="2">
        <v>157.91999999999999</v>
      </c>
      <c r="M358" s="2">
        <v>0</v>
      </c>
      <c r="N358" s="2">
        <v>0</v>
      </c>
      <c r="O358" s="3">
        <v>22.4</v>
      </c>
      <c r="P358" s="3">
        <v>1.1299999999999999</v>
      </c>
      <c r="Q358" s="2">
        <v>4.8499999999999996</v>
      </c>
      <c r="R358" s="2">
        <v>1.35</v>
      </c>
      <c r="S358" s="2">
        <v>5.12</v>
      </c>
      <c r="T358" s="2">
        <v>8.57</v>
      </c>
      <c r="U358" s="2">
        <v>72.52</v>
      </c>
      <c r="V358" s="2">
        <f>SUM(tbl_ProfitPerTruck[[#This Row],[Truck_Fuel_Cost]:[Overhead_Allocation]])+SUM(K357:N358)</f>
        <v>3176.34</v>
      </c>
      <c r="W358" s="2">
        <f>tbl_ProfitPerTruck[[#This Row],[Final_Invoice_Amount]]-SUM(tbl_ProfitPerTruck[[#This Row],[Direct_Labor_COGS]:[Permit_Fees_COGS]])</f>
        <v>514.81999999999994</v>
      </c>
      <c r="X358" s="2">
        <f>tbl_ProfitPerTruck[[#This Row],[Final_Invoice_Amount]]-tbl_ProfitPerTruck[[#This Row],[TTL_COSTS]]</f>
        <v>-2437.5600000000004</v>
      </c>
    </row>
    <row r="359" spans="1:24" x14ac:dyDescent="0.35">
      <c r="A359" s="13">
        <v>45769</v>
      </c>
      <c r="B359" s="13" t="s">
        <v>350</v>
      </c>
      <c r="C359" s="1" t="s">
        <v>408</v>
      </c>
      <c r="D359" s="1" t="s">
        <v>80</v>
      </c>
      <c r="E359" s="1" t="s">
        <v>29</v>
      </c>
      <c r="F359" s="1" t="s">
        <v>34</v>
      </c>
      <c r="G359" s="1" t="s">
        <v>43</v>
      </c>
      <c r="H359" s="2">
        <v>464.3</v>
      </c>
      <c r="I359" s="3">
        <v>1.69</v>
      </c>
      <c r="J359" s="2">
        <v>47.39</v>
      </c>
      <c r="K359" s="2">
        <v>80.260000000000005</v>
      </c>
      <c r="L359" s="2">
        <v>122.42</v>
      </c>
      <c r="M359" s="2">
        <v>0</v>
      </c>
      <c r="N359" s="2">
        <v>0</v>
      </c>
      <c r="O359" s="3">
        <v>12.3</v>
      </c>
      <c r="P359" s="3">
        <v>0.56999999999999995</v>
      </c>
      <c r="Q359" s="2">
        <v>3.14</v>
      </c>
      <c r="R359" s="2">
        <v>1.39</v>
      </c>
      <c r="S359" s="2">
        <v>7.04</v>
      </c>
      <c r="T359" s="2">
        <v>7.91</v>
      </c>
      <c r="U359" s="2">
        <v>54.5</v>
      </c>
      <c r="V359" s="2">
        <f>SUM(tbl_ProfitPerTruck[[#This Row],[Truck_Fuel_Cost]:[Overhead_Allocation]])+SUM(K358:N359)</f>
        <v>500.62</v>
      </c>
      <c r="W359" s="2">
        <f>tbl_ProfitPerTruck[[#This Row],[Final_Invoice_Amount]]-SUM(tbl_ProfitPerTruck[[#This Row],[Direct_Labor_COGS]:[Permit_Fees_COGS]])</f>
        <v>261.62</v>
      </c>
      <c r="X359" s="2">
        <f>tbl_ProfitPerTruck[[#This Row],[Final_Invoice_Amount]]-tbl_ProfitPerTruck[[#This Row],[TTL_COSTS]]</f>
        <v>-36.319999999999993</v>
      </c>
    </row>
    <row r="360" spans="1:24" x14ac:dyDescent="0.35">
      <c r="A360" s="13">
        <v>45754</v>
      </c>
      <c r="B360" s="13" t="s">
        <v>350</v>
      </c>
      <c r="C360" s="1" t="s">
        <v>409</v>
      </c>
      <c r="D360" s="1" t="s">
        <v>80</v>
      </c>
      <c r="E360" s="1" t="s">
        <v>29</v>
      </c>
      <c r="F360" s="1" t="s">
        <v>34</v>
      </c>
      <c r="G360" s="1" t="s">
        <v>52</v>
      </c>
      <c r="H360" s="2">
        <v>783.22</v>
      </c>
      <c r="I360" s="3">
        <v>2.57</v>
      </c>
      <c r="J360" s="2">
        <v>43.56</v>
      </c>
      <c r="K360" s="2">
        <v>111.98</v>
      </c>
      <c r="L360" s="2">
        <v>155.29</v>
      </c>
      <c r="M360" s="2">
        <v>0</v>
      </c>
      <c r="N360" s="2">
        <v>0</v>
      </c>
      <c r="O360" s="3">
        <v>40.5</v>
      </c>
      <c r="P360" s="3">
        <v>2.02</v>
      </c>
      <c r="Q360" s="2">
        <v>10.83</v>
      </c>
      <c r="R360" s="2">
        <v>4.25</v>
      </c>
      <c r="S360" s="2">
        <v>5.32</v>
      </c>
      <c r="T360" s="2">
        <v>11.56</v>
      </c>
      <c r="U360" s="2">
        <v>51.58</v>
      </c>
      <c r="V360" s="2">
        <f>SUM(tbl_ProfitPerTruck[[#This Row],[Truck_Fuel_Cost]:[Overhead_Allocation]])+SUM(K359:N360)</f>
        <v>553.49</v>
      </c>
      <c r="W360" s="2">
        <f>tbl_ProfitPerTruck[[#This Row],[Final_Invoice_Amount]]-SUM(tbl_ProfitPerTruck[[#This Row],[Direct_Labor_COGS]:[Permit_Fees_COGS]])</f>
        <v>515.95000000000005</v>
      </c>
      <c r="X360" s="2">
        <f>tbl_ProfitPerTruck[[#This Row],[Final_Invoice_Amount]]-tbl_ProfitPerTruck[[#This Row],[TTL_COSTS]]</f>
        <v>229.73000000000002</v>
      </c>
    </row>
    <row r="361" spans="1:24" x14ac:dyDescent="0.35">
      <c r="A361" s="13">
        <v>45753</v>
      </c>
      <c r="B361" s="13" t="s">
        <v>350</v>
      </c>
      <c r="C361" s="1" t="s">
        <v>410</v>
      </c>
      <c r="D361" s="1" t="s">
        <v>57</v>
      </c>
      <c r="E361" s="1" t="s">
        <v>24</v>
      </c>
      <c r="F361" s="1" t="s">
        <v>25</v>
      </c>
      <c r="G361" s="1" t="s">
        <v>35</v>
      </c>
      <c r="H361" s="2">
        <v>7458.09</v>
      </c>
      <c r="I361" s="3">
        <v>13.57</v>
      </c>
      <c r="J361" s="2">
        <v>53.88</v>
      </c>
      <c r="K361" s="2">
        <v>731.43</v>
      </c>
      <c r="L361" s="2">
        <v>2545.21</v>
      </c>
      <c r="M361" s="2">
        <v>352</v>
      </c>
      <c r="N361" s="2">
        <v>0</v>
      </c>
      <c r="O361" s="3">
        <v>18.100000000000001</v>
      </c>
      <c r="P361" s="3">
        <v>0.82</v>
      </c>
      <c r="Q361" s="2">
        <v>4.7</v>
      </c>
      <c r="R361" s="2">
        <v>1.99</v>
      </c>
      <c r="S361" s="2">
        <v>4.91</v>
      </c>
      <c r="T361" s="2">
        <v>11.76</v>
      </c>
      <c r="U361" s="2">
        <v>594.63</v>
      </c>
      <c r="V361" s="2">
        <f>SUM(tbl_ProfitPerTruck[[#This Row],[Truck_Fuel_Cost]:[Overhead_Allocation]])+SUM(K360:N361)</f>
        <v>4513.8999999999996</v>
      </c>
      <c r="W361" s="2">
        <f>tbl_ProfitPerTruck[[#This Row],[Final_Invoice_Amount]]-SUM(tbl_ProfitPerTruck[[#This Row],[Direct_Labor_COGS]:[Permit_Fees_COGS]])</f>
        <v>3829.4500000000003</v>
      </c>
      <c r="X361" s="2">
        <f>tbl_ProfitPerTruck[[#This Row],[Final_Invoice_Amount]]-tbl_ProfitPerTruck[[#This Row],[TTL_COSTS]]</f>
        <v>2944.1900000000005</v>
      </c>
    </row>
    <row r="362" spans="1:24" x14ac:dyDescent="0.35">
      <c r="A362" s="13">
        <v>45771</v>
      </c>
      <c r="B362" s="13" t="s">
        <v>350</v>
      </c>
      <c r="C362" s="1" t="s">
        <v>411</v>
      </c>
      <c r="D362" s="1" t="s">
        <v>57</v>
      </c>
      <c r="E362" s="1" t="s">
        <v>24</v>
      </c>
      <c r="F362" s="1" t="s">
        <v>25</v>
      </c>
      <c r="G362" s="1" t="s">
        <v>52</v>
      </c>
      <c r="H362" s="2">
        <v>8793.42</v>
      </c>
      <c r="I362" s="3">
        <v>12.23</v>
      </c>
      <c r="J362" s="2">
        <v>47.52</v>
      </c>
      <c r="K362" s="2">
        <v>581.24</v>
      </c>
      <c r="L362" s="2">
        <v>3503.19</v>
      </c>
      <c r="M362" s="2">
        <v>0</v>
      </c>
      <c r="N362" s="2">
        <v>0</v>
      </c>
      <c r="O362" s="3">
        <v>23.3</v>
      </c>
      <c r="P362" s="3">
        <v>1.1399999999999999</v>
      </c>
      <c r="Q362" s="2">
        <v>4.3899999999999997</v>
      </c>
      <c r="R362" s="2">
        <v>2.2200000000000002</v>
      </c>
      <c r="S362" s="2">
        <v>6.37</v>
      </c>
      <c r="T362" s="2">
        <v>10.19</v>
      </c>
      <c r="U362" s="2">
        <v>689.66</v>
      </c>
      <c r="V362" s="2">
        <f>SUM(tbl_ProfitPerTruck[[#This Row],[Truck_Fuel_Cost]:[Overhead_Allocation]])+SUM(K361:N362)</f>
        <v>8425.9</v>
      </c>
      <c r="W362" s="2">
        <f>tbl_ProfitPerTruck[[#This Row],[Final_Invoice_Amount]]-SUM(tbl_ProfitPerTruck[[#This Row],[Direct_Labor_COGS]:[Permit_Fees_COGS]])</f>
        <v>4708.99</v>
      </c>
      <c r="X362" s="2">
        <f>tbl_ProfitPerTruck[[#This Row],[Final_Invoice_Amount]]-tbl_ProfitPerTruck[[#This Row],[TTL_COSTS]]</f>
        <v>367.52000000000044</v>
      </c>
    </row>
    <row r="363" spans="1:24" x14ac:dyDescent="0.35">
      <c r="A363" s="13">
        <v>45754</v>
      </c>
      <c r="B363" s="13" t="s">
        <v>350</v>
      </c>
      <c r="C363" s="1" t="s">
        <v>412</v>
      </c>
      <c r="D363" s="1" t="s">
        <v>47</v>
      </c>
      <c r="E363" s="1" t="s">
        <v>29</v>
      </c>
      <c r="F363" s="1" t="s">
        <v>30</v>
      </c>
      <c r="G363" s="1" t="s">
        <v>35</v>
      </c>
      <c r="H363" s="2">
        <v>297.77999999999997</v>
      </c>
      <c r="I363" s="3">
        <v>1.92</v>
      </c>
      <c r="J363" s="2">
        <v>43.6</v>
      </c>
      <c r="K363" s="2">
        <v>83.82</v>
      </c>
      <c r="L363" s="2">
        <v>12.44</v>
      </c>
      <c r="M363" s="2">
        <v>0</v>
      </c>
      <c r="N363" s="2">
        <v>0</v>
      </c>
      <c r="O363" s="3">
        <v>27.4</v>
      </c>
      <c r="P363" s="3">
        <v>1.4</v>
      </c>
      <c r="Q363" s="2">
        <v>6.45</v>
      </c>
      <c r="R363" s="2">
        <v>1.74</v>
      </c>
      <c r="S363" s="2">
        <v>6.66</v>
      </c>
      <c r="T363" s="2">
        <v>9.56</v>
      </c>
      <c r="U363" s="2">
        <v>28.66</v>
      </c>
      <c r="V363" s="2">
        <f>SUM(tbl_ProfitPerTruck[[#This Row],[Truck_Fuel_Cost]:[Overhead_Allocation]])+SUM(K362:N363)</f>
        <v>4233.7599999999993</v>
      </c>
      <c r="W363" s="2">
        <f>tbl_ProfitPerTruck[[#This Row],[Final_Invoice_Amount]]-SUM(tbl_ProfitPerTruck[[#This Row],[Direct_Labor_COGS]:[Permit_Fees_COGS]])</f>
        <v>201.51999999999998</v>
      </c>
      <c r="X363" s="2">
        <f>tbl_ProfitPerTruck[[#This Row],[Final_Invoice_Amount]]-tbl_ProfitPerTruck[[#This Row],[TTL_COSTS]]</f>
        <v>-3935.9799999999996</v>
      </c>
    </row>
    <row r="364" spans="1:24" x14ac:dyDescent="0.35">
      <c r="A364" s="13">
        <v>45750</v>
      </c>
      <c r="B364" s="13" t="s">
        <v>350</v>
      </c>
      <c r="C364" s="1" t="s">
        <v>413</v>
      </c>
      <c r="D364" s="1" t="s">
        <v>39</v>
      </c>
      <c r="E364" s="1" t="s">
        <v>40</v>
      </c>
      <c r="F364" s="1" t="s">
        <v>30</v>
      </c>
      <c r="G364" s="1" t="s">
        <v>31</v>
      </c>
      <c r="H364" s="2">
        <v>264.08</v>
      </c>
      <c r="I364" s="3">
        <v>0.4</v>
      </c>
      <c r="J364" s="2">
        <v>46.8</v>
      </c>
      <c r="K364" s="2">
        <v>18.72</v>
      </c>
      <c r="L364" s="2">
        <v>10.55</v>
      </c>
      <c r="M364" s="2">
        <v>0</v>
      </c>
      <c r="N364" s="2">
        <v>0</v>
      </c>
      <c r="O364" s="3">
        <v>20</v>
      </c>
      <c r="P364" s="3">
        <v>0.9</v>
      </c>
      <c r="Q364" s="2">
        <v>3.87</v>
      </c>
      <c r="R364" s="2">
        <v>1.85</v>
      </c>
      <c r="S364" s="2">
        <v>5.42</v>
      </c>
      <c r="T364" s="2">
        <v>8.6300000000000008</v>
      </c>
      <c r="U364" s="2">
        <v>25</v>
      </c>
      <c r="V364" s="2">
        <f>SUM(tbl_ProfitPerTruck[[#This Row],[Truck_Fuel_Cost]:[Overhead_Allocation]])+SUM(K363:N364)</f>
        <v>170.29999999999998</v>
      </c>
      <c r="W364" s="2">
        <f>tbl_ProfitPerTruck[[#This Row],[Final_Invoice_Amount]]-SUM(tbl_ProfitPerTruck[[#This Row],[Direct_Labor_COGS]:[Permit_Fees_COGS]])</f>
        <v>234.80999999999997</v>
      </c>
      <c r="X364" s="2">
        <f>tbl_ProfitPerTruck[[#This Row],[Final_Invoice_Amount]]-tbl_ProfitPerTruck[[#This Row],[TTL_COSTS]]</f>
        <v>93.78</v>
      </c>
    </row>
    <row r="365" spans="1:24" x14ac:dyDescent="0.35">
      <c r="A365" s="13">
        <v>45774</v>
      </c>
      <c r="B365" s="13" t="s">
        <v>350</v>
      </c>
      <c r="C365" s="1" t="s">
        <v>414</v>
      </c>
      <c r="D365" s="1" t="s">
        <v>57</v>
      </c>
      <c r="E365" s="1" t="s">
        <v>24</v>
      </c>
      <c r="F365" s="1" t="s">
        <v>25</v>
      </c>
      <c r="G365" s="1" t="s">
        <v>26</v>
      </c>
      <c r="H365" s="2">
        <v>11417.31</v>
      </c>
      <c r="I365" s="3">
        <v>14.13</v>
      </c>
      <c r="J365" s="2">
        <v>41.33</v>
      </c>
      <c r="K365" s="2">
        <v>584.12</v>
      </c>
      <c r="L365" s="2">
        <v>4487.54</v>
      </c>
      <c r="M365" s="2">
        <v>661.02</v>
      </c>
      <c r="N365" s="2">
        <v>0</v>
      </c>
      <c r="O365" s="3">
        <v>10.5</v>
      </c>
      <c r="P365" s="3">
        <v>0.61</v>
      </c>
      <c r="Q365" s="2">
        <v>2.2999999999999998</v>
      </c>
      <c r="R365" s="2">
        <v>0.63</v>
      </c>
      <c r="S365" s="2">
        <v>4.53</v>
      </c>
      <c r="T365" s="2">
        <v>9.7200000000000006</v>
      </c>
      <c r="U365" s="2">
        <v>1353.48</v>
      </c>
      <c r="V365" s="2">
        <f>SUM(tbl_ProfitPerTruck[[#This Row],[Truck_Fuel_Cost]:[Overhead_Allocation]])+SUM(K364:N365)</f>
        <v>7132.6100000000006</v>
      </c>
      <c r="W365" s="2">
        <f>tbl_ProfitPerTruck[[#This Row],[Final_Invoice_Amount]]-SUM(tbl_ProfitPerTruck[[#This Row],[Direct_Labor_COGS]:[Permit_Fees_COGS]])</f>
        <v>5684.6299999999992</v>
      </c>
      <c r="X365" s="2">
        <f>tbl_ProfitPerTruck[[#This Row],[Final_Invoice_Amount]]-tbl_ProfitPerTruck[[#This Row],[TTL_COSTS]]</f>
        <v>4284.6999999999989</v>
      </c>
    </row>
    <row r="366" spans="1:24" x14ac:dyDescent="0.35">
      <c r="A366" s="13">
        <v>45777</v>
      </c>
      <c r="B366" s="13" t="s">
        <v>350</v>
      </c>
      <c r="C366" s="1" t="s">
        <v>415</v>
      </c>
      <c r="D366" s="1" t="s">
        <v>23</v>
      </c>
      <c r="E366" s="1" t="s">
        <v>24</v>
      </c>
      <c r="F366" s="1" t="s">
        <v>25</v>
      </c>
      <c r="G366" s="1" t="s">
        <v>31</v>
      </c>
      <c r="H366" s="2">
        <v>9839.92</v>
      </c>
      <c r="I366" s="3">
        <v>6.31</v>
      </c>
      <c r="J366" s="2">
        <v>43.52</v>
      </c>
      <c r="K366" s="2">
        <v>274.82</v>
      </c>
      <c r="L366" s="2">
        <v>3301.4</v>
      </c>
      <c r="M366" s="2">
        <v>0</v>
      </c>
      <c r="N366" s="2">
        <v>0</v>
      </c>
      <c r="O366" s="3">
        <v>14.7</v>
      </c>
      <c r="P366" s="3">
        <v>0.57999999999999996</v>
      </c>
      <c r="Q366" s="2">
        <v>2.83</v>
      </c>
      <c r="R366" s="2">
        <v>1.1599999999999999</v>
      </c>
      <c r="S366" s="2">
        <v>4.6900000000000004</v>
      </c>
      <c r="T366" s="2">
        <v>8.98</v>
      </c>
      <c r="U366" s="2">
        <v>870.25</v>
      </c>
      <c r="V366" s="2">
        <f>SUM(tbl_ProfitPerTruck[[#This Row],[Truck_Fuel_Cost]:[Overhead_Allocation]])+SUM(K365:N366)</f>
        <v>10196.81</v>
      </c>
      <c r="W366" s="2">
        <f>tbl_ProfitPerTruck[[#This Row],[Final_Invoice_Amount]]-SUM(tbl_ProfitPerTruck[[#This Row],[Direct_Labor_COGS]:[Permit_Fees_COGS]])</f>
        <v>6263.7</v>
      </c>
      <c r="X366" s="2">
        <f>tbl_ProfitPerTruck[[#This Row],[Final_Invoice_Amount]]-tbl_ProfitPerTruck[[#This Row],[TTL_COSTS]]</f>
        <v>-356.88999999999942</v>
      </c>
    </row>
    <row r="367" spans="1:24" x14ac:dyDescent="0.35">
      <c r="A367" s="13">
        <v>45752</v>
      </c>
      <c r="B367" s="13" t="s">
        <v>350</v>
      </c>
      <c r="C367" s="1" t="s">
        <v>416</v>
      </c>
      <c r="D367" s="1" t="s">
        <v>83</v>
      </c>
      <c r="E367" s="1" t="s">
        <v>29</v>
      </c>
      <c r="F367" s="1" t="s">
        <v>34</v>
      </c>
      <c r="G367" s="1" t="s">
        <v>35</v>
      </c>
      <c r="H367" s="2">
        <v>1098.9000000000001</v>
      </c>
      <c r="I367" s="3">
        <v>3.56</v>
      </c>
      <c r="J367" s="2">
        <v>38.450000000000003</v>
      </c>
      <c r="K367" s="2">
        <v>136.97</v>
      </c>
      <c r="L367" s="2">
        <v>265.18</v>
      </c>
      <c r="M367" s="2">
        <v>0</v>
      </c>
      <c r="N367" s="2">
        <v>0</v>
      </c>
      <c r="O367" s="3">
        <v>2</v>
      </c>
      <c r="P367" s="3">
        <v>0.15</v>
      </c>
      <c r="Q367" s="2">
        <v>0.52</v>
      </c>
      <c r="R367" s="2">
        <v>0.19</v>
      </c>
      <c r="S367" s="2">
        <v>5.76</v>
      </c>
      <c r="T367" s="2">
        <v>9.2899999999999991</v>
      </c>
      <c r="U367" s="2">
        <v>82.86</v>
      </c>
      <c r="V367" s="2">
        <f>SUM(tbl_ProfitPerTruck[[#This Row],[Truck_Fuel_Cost]:[Overhead_Allocation]])+SUM(K366:N367)</f>
        <v>4076.99</v>
      </c>
      <c r="W367" s="2">
        <f>tbl_ProfitPerTruck[[#This Row],[Final_Invoice_Amount]]-SUM(tbl_ProfitPerTruck[[#This Row],[Direct_Labor_COGS]:[Permit_Fees_COGS]])</f>
        <v>696.75000000000011</v>
      </c>
      <c r="X367" s="2">
        <f>tbl_ProfitPerTruck[[#This Row],[Final_Invoice_Amount]]-tbl_ProfitPerTruck[[#This Row],[TTL_COSTS]]</f>
        <v>-2978.0899999999997</v>
      </c>
    </row>
    <row r="368" spans="1:24" x14ac:dyDescent="0.35">
      <c r="A368" s="13">
        <v>45749</v>
      </c>
      <c r="B368" s="13" t="s">
        <v>350</v>
      </c>
      <c r="C368" s="1" t="s">
        <v>417</v>
      </c>
      <c r="D368" s="1" t="s">
        <v>47</v>
      </c>
      <c r="E368" s="1" t="s">
        <v>29</v>
      </c>
      <c r="F368" s="1" t="s">
        <v>34</v>
      </c>
      <c r="G368" s="1" t="s">
        <v>35</v>
      </c>
      <c r="H368" s="2">
        <v>900.58</v>
      </c>
      <c r="I368" s="3">
        <v>2.63</v>
      </c>
      <c r="J368" s="2">
        <v>41.64</v>
      </c>
      <c r="K368" s="2">
        <v>109.67</v>
      </c>
      <c r="L368" s="2">
        <v>227.14</v>
      </c>
      <c r="M368" s="2">
        <v>0</v>
      </c>
      <c r="N368" s="2">
        <v>0</v>
      </c>
      <c r="O368" s="3">
        <v>27.9</v>
      </c>
      <c r="P368" s="3">
        <v>1.25</v>
      </c>
      <c r="Q368" s="2">
        <v>5.0199999999999996</v>
      </c>
      <c r="R368" s="2">
        <v>2.13</v>
      </c>
      <c r="S368" s="2">
        <v>6.21</v>
      </c>
      <c r="T368" s="2">
        <v>9.39</v>
      </c>
      <c r="U368" s="2">
        <v>100.62</v>
      </c>
      <c r="V368" s="2">
        <f>SUM(tbl_ProfitPerTruck[[#This Row],[Truck_Fuel_Cost]:[Overhead_Allocation]])+SUM(K367:N368)</f>
        <v>862.33</v>
      </c>
      <c r="W368" s="2">
        <f>tbl_ProfitPerTruck[[#This Row],[Final_Invoice_Amount]]-SUM(tbl_ProfitPerTruck[[#This Row],[Direct_Labor_COGS]:[Permit_Fees_COGS]])</f>
        <v>563.77</v>
      </c>
      <c r="X368" s="2">
        <f>tbl_ProfitPerTruck[[#This Row],[Final_Invoice_Amount]]-tbl_ProfitPerTruck[[#This Row],[TTL_COSTS]]</f>
        <v>38.25</v>
      </c>
    </row>
    <row r="369" spans="1:24" x14ac:dyDescent="0.35">
      <c r="A369" s="13">
        <v>45749</v>
      </c>
      <c r="B369" s="13" t="s">
        <v>350</v>
      </c>
      <c r="C369" s="1" t="s">
        <v>418</v>
      </c>
      <c r="D369" s="1" t="s">
        <v>113</v>
      </c>
      <c r="E369" s="1" t="s">
        <v>29</v>
      </c>
      <c r="F369" s="1" t="s">
        <v>30</v>
      </c>
      <c r="G369" s="1" t="s">
        <v>43</v>
      </c>
      <c r="H369" s="2">
        <v>338.73</v>
      </c>
      <c r="I369" s="3">
        <v>1.47</v>
      </c>
      <c r="J369" s="2">
        <v>45.6</v>
      </c>
      <c r="K369" s="2">
        <v>67.11</v>
      </c>
      <c r="L369" s="2">
        <v>32.18</v>
      </c>
      <c r="M369" s="2">
        <v>0</v>
      </c>
      <c r="N369" s="2">
        <v>0</v>
      </c>
      <c r="O369" s="3">
        <v>15.4</v>
      </c>
      <c r="P369" s="3">
        <v>0.73</v>
      </c>
      <c r="Q369" s="2">
        <v>2.96</v>
      </c>
      <c r="R369" s="2">
        <v>1.32</v>
      </c>
      <c r="S369" s="2">
        <v>5.55</v>
      </c>
      <c r="T369" s="2">
        <v>8.8699999999999992</v>
      </c>
      <c r="U369" s="2">
        <v>32.950000000000003</v>
      </c>
      <c r="V369" s="2">
        <f>SUM(tbl_ProfitPerTruck[[#This Row],[Truck_Fuel_Cost]:[Overhead_Allocation]])+SUM(K368:N369)</f>
        <v>487.75</v>
      </c>
      <c r="W369" s="2">
        <f>tbl_ProfitPerTruck[[#This Row],[Final_Invoice_Amount]]-SUM(tbl_ProfitPerTruck[[#This Row],[Direct_Labor_COGS]:[Permit_Fees_COGS]])</f>
        <v>239.44000000000003</v>
      </c>
      <c r="X369" s="2">
        <f>tbl_ProfitPerTruck[[#This Row],[Final_Invoice_Amount]]-tbl_ProfitPerTruck[[#This Row],[TTL_COSTS]]</f>
        <v>-149.01999999999998</v>
      </c>
    </row>
    <row r="370" spans="1:24" x14ac:dyDescent="0.35">
      <c r="A370" s="13">
        <v>45775</v>
      </c>
      <c r="B370" s="13" t="s">
        <v>350</v>
      </c>
      <c r="C370" s="1" t="s">
        <v>419</v>
      </c>
      <c r="D370" s="1" t="s">
        <v>23</v>
      </c>
      <c r="E370" s="1" t="s">
        <v>24</v>
      </c>
      <c r="F370" s="1" t="s">
        <v>25</v>
      </c>
      <c r="G370" s="1" t="s">
        <v>26</v>
      </c>
      <c r="H370" s="2">
        <v>10887.15</v>
      </c>
      <c r="I370" s="3">
        <v>8.4499999999999993</v>
      </c>
      <c r="J370" s="2">
        <v>48.05</v>
      </c>
      <c r="K370" s="2">
        <v>405.97</v>
      </c>
      <c r="L370" s="2">
        <v>3407.03</v>
      </c>
      <c r="M370" s="2">
        <v>0</v>
      </c>
      <c r="N370" s="2">
        <v>246.78</v>
      </c>
      <c r="O370" s="3">
        <v>10.7</v>
      </c>
      <c r="P370" s="3">
        <v>0.41</v>
      </c>
      <c r="Q370" s="2">
        <v>2.4</v>
      </c>
      <c r="R370" s="2">
        <v>1.0900000000000001</v>
      </c>
      <c r="S370" s="2">
        <v>6.56</v>
      </c>
      <c r="T370" s="2">
        <v>11.08</v>
      </c>
      <c r="U370" s="2">
        <v>1226.4100000000001</v>
      </c>
      <c r="V370" s="2">
        <f>SUM(tbl_ProfitPerTruck[[#This Row],[Truck_Fuel_Cost]:[Overhead_Allocation]])+SUM(K369:N370)</f>
        <v>5406.61</v>
      </c>
      <c r="W370" s="2">
        <f>tbl_ProfitPerTruck[[#This Row],[Final_Invoice_Amount]]-SUM(tbl_ProfitPerTruck[[#This Row],[Direct_Labor_COGS]:[Permit_Fees_COGS]])</f>
        <v>6827.369999999999</v>
      </c>
      <c r="X370" s="2">
        <f>tbl_ProfitPerTruck[[#This Row],[Final_Invoice_Amount]]-tbl_ProfitPerTruck[[#This Row],[TTL_COSTS]]</f>
        <v>5480.54</v>
      </c>
    </row>
    <row r="371" spans="1:24" x14ac:dyDescent="0.35">
      <c r="A371" s="13">
        <v>45765</v>
      </c>
      <c r="B371" s="13" t="s">
        <v>350</v>
      </c>
      <c r="C371" s="1" t="s">
        <v>420</v>
      </c>
      <c r="D371" s="1" t="s">
        <v>42</v>
      </c>
      <c r="E371" s="1" t="s">
        <v>24</v>
      </c>
      <c r="F371" s="1" t="s">
        <v>34</v>
      </c>
      <c r="G371" s="1" t="s">
        <v>35</v>
      </c>
      <c r="H371" s="2">
        <v>796.89</v>
      </c>
      <c r="I371" s="3">
        <v>3.4</v>
      </c>
      <c r="J371" s="2">
        <v>44.96</v>
      </c>
      <c r="K371" s="2">
        <v>153.01</v>
      </c>
      <c r="L371" s="2">
        <v>221.25</v>
      </c>
      <c r="M371" s="2">
        <v>0</v>
      </c>
      <c r="N371" s="2">
        <v>0</v>
      </c>
      <c r="O371" s="3">
        <v>20.7</v>
      </c>
      <c r="P371" s="3">
        <v>1.07</v>
      </c>
      <c r="Q371" s="2">
        <v>4.2300000000000004</v>
      </c>
      <c r="R371" s="2">
        <v>1.81</v>
      </c>
      <c r="S371" s="2">
        <v>7.48</v>
      </c>
      <c r="T371" s="2">
        <v>11.29</v>
      </c>
      <c r="U371" s="2">
        <v>52.47</v>
      </c>
      <c r="V371" s="2">
        <f>SUM(tbl_ProfitPerTruck[[#This Row],[Truck_Fuel_Cost]:[Overhead_Allocation]])+SUM(K370:N371)</f>
        <v>4511.32</v>
      </c>
      <c r="W371" s="2">
        <f>tbl_ProfitPerTruck[[#This Row],[Final_Invoice_Amount]]-SUM(tbl_ProfitPerTruck[[#This Row],[Direct_Labor_COGS]:[Permit_Fees_COGS]])</f>
        <v>422.63</v>
      </c>
      <c r="X371" s="2">
        <f>tbl_ProfitPerTruck[[#This Row],[Final_Invoice_Amount]]-tbl_ProfitPerTruck[[#This Row],[TTL_COSTS]]</f>
        <v>-3714.43</v>
      </c>
    </row>
    <row r="372" spans="1:24" x14ac:dyDescent="0.35">
      <c r="A372" s="13">
        <v>45768</v>
      </c>
      <c r="B372" s="13" t="s">
        <v>350</v>
      </c>
      <c r="C372" s="1" t="s">
        <v>421</v>
      </c>
      <c r="D372" s="1" t="s">
        <v>51</v>
      </c>
      <c r="E372" s="1" t="s">
        <v>29</v>
      </c>
      <c r="F372" s="1" t="s">
        <v>34</v>
      </c>
      <c r="G372" s="1" t="s">
        <v>43</v>
      </c>
      <c r="H372" s="2">
        <v>1134.73</v>
      </c>
      <c r="I372" s="3">
        <v>2.29</v>
      </c>
      <c r="J372" s="2">
        <v>46.25</v>
      </c>
      <c r="K372" s="2">
        <v>105.81</v>
      </c>
      <c r="L372" s="2">
        <v>138.37</v>
      </c>
      <c r="M372" s="2">
        <v>0</v>
      </c>
      <c r="N372" s="2">
        <v>0</v>
      </c>
      <c r="O372" s="3">
        <v>16.899999999999999</v>
      </c>
      <c r="P372" s="3">
        <v>0.67</v>
      </c>
      <c r="Q372" s="2">
        <v>4.58</v>
      </c>
      <c r="R372" s="2">
        <v>0.93</v>
      </c>
      <c r="S372" s="2">
        <v>7.48</v>
      </c>
      <c r="T372" s="2">
        <v>11.76</v>
      </c>
      <c r="U372" s="2">
        <v>77.41</v>
      </c>
      <c r="V372" s="2">
        <f>SUM(tbl_ProfitPerTruck[[#This Row],[Truck_Fuel_Cost]:[Overhead_Allocation]])+SUM(K371:N372)</f>
        <v>720.6</v>
      </c>
      <c r="W372" s="2">
        <f>tbl_ProfitPerTruck[[#This Row],[Final_Invoice_Amount]]-SUM(tbl_ProfitPerTruck[[#This Row],[Direct_Labor_COGS]:[Permit_Fees_COGS]])</f>
        <v>890.55</v>
      </c>
      <c r="X372" s="2">
        <f>tbl_ProfitPerTruck[[#This Row],[Final_Invoice_Amount]]-tbl_ProfitPerTruck[[#This Row],[TTL_COSTS]]</f>
        <v>414.13</v>
      </c>
    </row>
    <row r="373" spans="1:24" x14ac:dyDescent="0.35">
      <c r="A373" s="13">
        <v>45762</v>
      </c>
      <c r="B373" s="13" t="s">
        <v>350</v>
      </c>
      <c r="C373" s="1" t="s">
        <v>422</v>
      </c>
      <c r="D373" s="1" t="s">
        <v>23</v>
      </c>
      <c r="E373" s="1" t="s">
        <v>24</v>
      </c>
      <c r="F373" s="1" t="s">
        <v>25</v>
      </c>
      <c r="G373" s="1" t="s">
        <v>31</v>
      </c>
      <c r="H373" s="2">
        <v>8971.27</v>
      </c>
      <c r="I373" s="3">
        <v>7.28</v>
      </c>
      <c r="J373" s="2">
        <v>41.4</v>
      </c>
      <c r="K373" s="2">
        <v>301.41000000000003</v>
      </c>
      <c r="L373" s="2">
        <v>3564.28</v>
      </c>
      <c r="M373" s="2">
        <v>0</v>
      </c>
      <c r="N373" s="2">
        <v>297.16000000000003</v>
      </c>
      <c r="O373" s="3">
        <v>2</v>
      </c>
      <c r="P373" s="3">
        <v>0.21</v>
      </c>
      <c r="Q373" s="2">
        <v>0.47</v>
      </c>
      <c r="R373" s="2">
        <v>0.22</v>
      </c>
      <c r="S373" s="2">
        <v>5.52</v>
      </c>
      <c r="T373" s="2">
        <v>10.54</v>
      </c>
      <c r="U373" s="2">
        <v>1073.21</v>
      </c>
      <c r="V373" s="2">
        <f>SUM(tbl_ProfitPerTruck[[#This Row],[Truck_Fuel_Cost]:[Overhead_Allocation]])+SUM(K372:N373)</f>
        <v>5496.99</v>
      </c>
      <c r="W373" s="2">
        <f>tbl_ProfitPerTruck[[#This Row],[Final_Invoice_Amount]]-SUM(tbl_ProfitPerTruck[[#This Row],[Direct_Labor_COGS]:[Permit_Fees_COGS]])</f>
        <v>4808.42</v>
      </c>
      <c r="X373" s="2">
        <f>tbl_ProfitPerTruck[[#This Row],[Final_Invoice_Amount]]-tbl_ProfitPerTruck[[#This Row],[TTL_COSTS]]</f>
        <v>3474.2800000000007</v>
      </c>
    </row>
    <row r="374" spans="1:24" x14ac:dyDescent="0.35">
      <c r="A374" s="13">
        <v>45753</v>
      </c>
      <c r="B374" s="13" t="s">
        <v>350</v>
      </c>
      <c r="C374" s="1" t="s">
        <v>423</v>
      </c>
      <c r="D374" s="1" t="s">
        <v>39</v>
      </c>
      <c r="E374" s="1" t="s">
        <v>40</v>
      </c>
      <c r="F374" s="1" t="s">
        <v>34</v>
      </c>
      <c r="G374" s="1" t="s">
        <v>35</v>
      </c>
      <c r="H374" s="2">
        <v>619.85</v>
      </c>
      <c r="I374" s="3">
        <v>1.81</v>
      </c>
      <c r="J374" s="2">
        <v>43.46</v>
      </c>
      <c r="K374" s="2">
        <v>78.489999999999995</v>
      </c>
      <c r="L374" s="2">
        <v>132.82</v>
      </c>
      <c r="M374" s="2">
        <v>0</v>
      </c>
      <c r="N374" s="2">
        <v>0</v>
      </c>
      <c r="O374" s="3">
        <v>20.6</v>
      </c>
      <c r="P374" s="3">
        <v>0.87</v>
      </c>
      <c r="Q374" s="2">
        <v>3.85</v>
      </c>
      <c r="R374" s="2">
        <v>2.34</v>
      </c>
      <c r="S374" s="2">
        <v>5.07</v>
      </c>
      <c r="T374" s="2">
        <v>11.11</v>
      </c>
      <c r="U374" s="2">
        <v>57.45</v>
      </c>
      <c r="V374" s="2">
        <f>SUM(tbl_ProfitPerTruck[[#This Row],[Truck_Fuel_Cost]:[Overhead_Allocation]])+SUM(K373:N374)</f>
        <v>4453.9799999999996</v>
      </c>
      <c r="W374" s="2">
        <f>tbl_ProfitPerTruck[[#This Row],[Final_Invoice_Amount]]-SUM(tbl_ProfitPerTruck[[#This Row],[Direct_Labor_COGS]:[Permit_Fees_COGS]])</f>
        <v>408.54</v>
      </c>
      <c r="X374" s="2">
        <f>tbl_ProfitPerTruck[[#This Row],[Final_Invoice_Amount]]-tbl_ProfitPerTruck[[#This Row],[TTL_COSTS]]</f>
        <v>-3834.1299999999997</v>
      </c>
    </row>
    <row r="375" spans="1:24" x14ac:dyDescent="0.35">
      <c r="A375" s="13">
        <v>45752</v>
      </c>
      <c r="B375" s="13" t="s">
        <v>350</v>
      </c>
      <c r="C375" s="1" t="s">
        <v>424</v>
      </c>
      <c r="D375" s="1" t="s">
        <v>23</v>
      </c>
      <c r="E375" s="1" t="s">
        <v>24</v>
      </c>
      <c r="F375" s="1" t="s">
        <v>34</v>
      </c>
      <c r="G375" s="1" t="s">
        <v>31</v>
      </c>
      <c r="H375" s="2">
        <v>826.91</v>
      </c>
      <c r="I375" s="3">
        <v>1.17</v>
      </c>
      <c r="J375" s="2">
        <v>42.45</v>
      </c>
      <c r="K375" s="2">
        <v>49.56</v>
      </c>
      <c r="L375" s="2">
        <v>148.19</v>
      </c>
      <c r="M375" s="2">
        <v>0</v>
      </c>
      <c r="N375" s="2">
        <v>0</v>
      </c>
      <c r="O375" s="3">
        <v>21.8</v>
      </c>
      <c r="P375" s="3">
        <v>1.03</v>
      </c>
      <c r="Q375" s="2">
        <v>4.38</v>
      </c>
      <c r="R375" s="2">
        <v>1.27</v>
      </c>
      <c r="S375" s="2">
        <v>7.01</v>
      </c>
      <c r="T375" s="2">
        <v>9.51</v>
      </c>
      <c r="U375" s="2">
        <v>50.33</v>
      </c>
      <c r="V375" s="2">
        <f>SUM(tbl_ProfitPerTruck[[#This Row],[Truck_Fuel_Cost]:[Overhead_Allocation]])+SUM(K374:N375)</f>
        <v>481.56</v>
      </c>
      <c r="W375" s="2">
        <f>tbl_ProfitPerTruck[[#This Row],[Final_Invoice_Amount]]-SUM(tbl_ProfitPerTruck[[#This Row],[Direct_Labor_COGS]:[Permit_Fees_COGS]])</f>
        <v>629.16</v>
      </c>
      <c r="X375" s="2">
        <f>tbl_ProfitPerTruck[[#This Row],[Final_Invoice_Amount]]-tbl_ProfitPerTruck[[#This Row],[TTL_COSTS]]</f>
        <v>345.34999999999997</v>
      </c>
    </row>
    <row r="376" spans="1:24" x14ac:dyDescent="0.35">
      <c r="A376" s="13">
        <v>45774</v>
      </c>
      <c r="B376" s="13" t="s">
        <v>350</v>
      </c>
      <c r="C376" s="1" t="s">
        <v>425</v>
      </c>
      <c r="D376" s="1" t="s">
        <v>83</v>
      </c>
      <c r="E376" s="1" t="s">
        <v>29</v>
      </c>
      <c r="F376" s="1" t="s">
        <v>30</v>
      </c>
      <c r="G376" s="1" t="s">
        <v>52</v>
      </c>
      <c r="H376" s="2">
        <v>300.14</v>
      </c>
      <c r="I376" s="3">
        <v>1.28</v>
      </c>
      <c r="J376" s="2">
        <v>41.03</v>
      </c>
      <c r="K376" s="2">
        <v>52.71</v>
      </c>
      <c r="L376" s="2">
        <v>16.93</v>
      </c>
      <c r="M376" s="2">
        <v>0</v>
      </c>
      <c r="N376" s="2">
        <v>0</v>
      </c>
      <c r="O376" s="3">
        <v>8.9</v>
      </c>
      <c r="P376" s="3">
        <v>0.42</v>
      </c>
      <c r="Q376" s="2">
        <v>2.08</v>
      </c>
      <c r="R376" s="2">
        <v>0.54</v>
      </c>
      <c r="S376" s="2">
        <v>6.57</v>
      </c>
      <c r="T376" s="2">
        <v>7.84</v>
      </c>
      <c r="U376" s="2">
        <v>25</v>
      </c>
      <c r="V376" s="2">
        <f>SUM(tbl_ProfitPerTruck[[#This Row],[Truck_Fuel_Cost]:[Overhead_Allocation]])+SUM(K375:N376)</f>
        <v>309.41999999999996</v>
      </c>
      <c r="W376" s="2">
        <f>tbl_ProfitPerTruck[[#This Row],[Final_Invoice_Amount]]-SUM(tbl_ProfitPerTruck[[#This Row],[Direct_Labor_COGS]:[Permit_Fees_COGS]])</f>
        <v>230.5</v>
      </c>
      <c r="X376" s="2">
        <f>tbl_ProfitPerTruck[[#This Row],[Final_Invoice_Amount]]-tbl_ProfitPerTruck[[#This Row],[TTL_COSTS]]</f>
        <v>-9.2799999999999727</v>
      </c>
    </row>
    <row r="377" spans="1:24" x14ac:dyDescent="0.35">
      <c r="A377" s="13">
        <v>45752</v>
      </c>
      <c r="B377" s="13" t="s">
        <v>350</v>
      </c>
      <c r="C377" s="1" t="s">
        <v>426</v>
      </c>
      <c r="D377" s="1" t="s">
        <v>39</v>
      </c>
      <c r="E377" s="1" t="s">
        <v>40</v>
      </c>
      <c r="F377" s="1" t="s">
        <v>34</v>
      </c>
      <c r="G377" s="1" t="s">
        <v>37</v>
      </c>
      <c r="H377" s="2">
        <v>969.49</v>
      </c>
      <c r="I377" s="3">
        <v>3.02</v>
      </c>
      <c r="J377" s="2">
        <v>51.99</v>
      </c>
      <c r="K377" s="2">
        <v>156.75</v>
      </c>
      <c r="L377" s="2">
        <v>117.58</v>
      </c>
      <c r="M377" s="2">
        <v>0</v>
      </c>
      <c r="N377" s="2">
        <v>0</v>
      </c>
      <c r="O377" s="3">
        <v>9.5</v>
      </c>
      <c r="P377" s="3">
        <v>0.45</v>
      </c>
      <c r="Q377" s="2">
        <v>2.4500000000000002</v>
      </c>
      <c r="R377" s="2">
        <v>0.62</v>
      </c>
      <c r="S377" s="2">
        <v>5.0599999999999996</v>
      </c>
      <c r="T377" s="2">
        <v>11.75</v>
      </c>
      <c r="U377" s="2">
        <v>70.38</v>
      </c>
      <c r="V377" s="2">
        <f>SUM(tbl_ProfitPerTruck[[#This Row],[Truck_Fuel_Cost]:[Overhead_Allocation]])+SUM(K376:N377)</f>
        <v>434.22999999999996</v>
      </c>
      <c r="W377" s="2">
        <f>tbl_ProfitPerTruck[[#This Row],[Final_Invoice_Amount]]-SUM(tbl_ProfitPerTruck[[#This Row],[Direct_Labor_COGS]:[Permit_Fees_COGS]])</f>
        <v>695.16000000000008</v>
      </c>
      <c r="X377" s="2">
        <f>tbl_ProfitPerTruck[[#This Row],[Final_Invoice_Amount]]-tbl_ProfitPerTruck[[#This Row],[TTL_COSTS]]</f>
        <v>535.26</v>
      </c>
    </row>
    <row r="378" spans="1:24" x14ac:dyDescent="0.35">
      <c r="A378" s="13">
        <v>45762</v>
      </c>
      <c r="B378" s="13" t="s">
        <v>350</v>
      </c>
      <c r="C378" s="1" t="s">
        <v>427</v>
      </c>
      <c r="D378" s="1" t="s">
        <v>23</v>
      </c>
      <c r="E378" s="1" t="s">
        <v>24</v>
      </c>
      <c r="F378" s="1" t="s">
        <v>34</v>
      </c>
      <c r="G378" s="1" t="s">
        <v>26</v>
      </c>
      <c r="H378" s="2">
        <v>816.46</v>
      </c>
      <c r="I378" s="3">
        <v>2.5299999999999998</v>
      </c>
      <c r="J378" s="2">
        <v>47.23</v>
      </c>
      <c r="K378" s="2">
        <v>119.48</v>
      </c>
      <c r="L378" s="2">
        <v>102.4</v>
      </c>
      <c r="M378" s="2">
        <v>0</v>
      </c>
      <c r="N378" s="2">
        <v>0</v>
      </c>
      <c r="O378" s="3">
        <v>16.8</v>
      </c>
      <c r="P378" s="3">
        <v>0.89</v>
      </c>
      <c r="Q378" s="2">
        <v>3.21</v>
      </c>
      <c r="R378" s="2">
        <v>1.99</v>
      </c>
      <c r="S378" s="2">
        <v>5.64</v>
      </c>
      <c r="T378" s="2">
        <v>10.88</v>
      </c>
      <c r="U378" s="2">
        <v>65.77</v>
      </c>
      <c r="V378" s="2">
        <f>SUM(tbl_ProfitPerTruck[[#This Row],[Truck_Fuel_Cost]:[Overhead_Allocation]])+SUM(K377:N378)</f>
        <v>583.70000000000005</v>
      </c>
      <c r="W378" s="2">
        <f>tbl_ProfitPerTruck[[#This Row],[Final_Invoice_Amount]]-SUM(tbl_ProfitPerTruck[[#This Row],[Direct_Labor_COGS]:[Permit_Fees_COGS]])</f>
        <v>594.58000000000004</v>
      </c>
      <c r="X378" s="2">
        <f>tbl_ProfitPerTruck[[#This Row],[Final_Invoice_Amount]]-tbl_ProfitPerTruck[[#This Row],[TTL_COSTS]]</f>
        <v>232.76</v>
      </c>
    </row>
    <row r="379" spans="1:24" x14ac:dyDescent="0.35">
      <c r="A379" s="13">
        <v>45762</v>
      </c>
      <c r="B379" s="13" t="s">
        <v>350</v>
      </c>
      <c r="C379" s="1" t="s">
        <v>428</v>
      </c>
      <c r="D379" s="1" t="s">
        <v>45</v>
      </c>
      <c r="E379" s="1" t="s">
        <v>29</v>
      </c>
      <c r="F379" s="1" t="s">
        <v>34</v>
      </c>
      <c r="G379" s="1" t="s">
        <v>26</v>
      </c>
      <c r="H379" s="2">
        <v>1208.6400000000001</v>
      </c>
      <c r="I379" s="3">
        <v>3.31</v>
      </c>
      <c r="J379" s="2">
        <v>51.21</v>
      </c>
      <c r="K379" s="2">
        <v>169.37</v>
      </c>
      <c r="L379" s="2">
        <v>283.10000000000002</v>
      </c>
      <c r="M379" s="2">
        <v>0</v>
      </c>
      <c r="N379" s="2">
        <v>0</v>
      </c>
      <c r="O379" s="3">
        <v>2</v>
      </c>
      <c r="P379" s="3">
        <v>0.24</v>
      </c>
      <c r="Q379" s="2">
        <v>0.5</v>
      </c>
      <c r="R379" s="2">
        <v>0.23</v>
      </c>
      <c r="S379" s="2">
        <v>6.96</v>
      </c>
      <c r="T379" s="2">
        <v>9.81</v>
      </c>
      <c r="U379" s="2">
        <v>121.21</v>
      </c>
      <c r="V379" s="2">
        <f>SUM(tbl_ProfitPerTruck[[#This Row],[Truck_Fuel_Cost]:[Overhead_Allocation]])+SUM(K378:N379)</f>
        <v>813.06</v>
      </c>
      <c r="W379" s="2">
        <f>tbl_ProfitPerTruck[[#This Row],[Final_Invoice_Amount]]-SUM(tbl_ProfitPerTruck[[#This Row],[Direct_Labor_COGS]:[Permit_Fees_COGS]])</f>
        <v>756.17000000000007</v>
      </c>
      <c r="X379" s="2">
        <f>tbl_ProfitPerTruck[[#This Row],[Final_Invoice_Amount]]-tbl_ProfitPerTruck[[#This Row],[TTL_COSTS]]</f>
        <v>395.58000000000015</v>
      </c>
    </row>
    <row r="380" spans="1:24" x14ac:dyDescent="0.35">
      <c r="A380" s="13">
        <v>45753</v>
      </c>
      <c r="B380" s="13" t="s">
        <v>350</v>
      </c>
      <c r="C380" s="1" t="s">
        <v>429</v>
      </c>
      <c r="D380" s="1" t="s">
        <v>28</v>
      </c>
      <c r="E380" s="1" t="s">
        <v>29</v>
      </c>
      <c r="F380" s="1" t="s">
        <v>34</v>
      </c>
      <c r="G380" s="1" t="s">
        <v>37</v>
      </c>
      <c r="H380" s="2">
        <v>607.47</v>
      </c>
      <c r="I380" s="3">
        <v>1.88</v>
      </c>
      <c r="J380" s="2">
        <v>49.95</v>
      </c>
      <c r="K380" s="2">
        <v>94</v>
      </c>
      <c r="L380" s="2">
        <v>102.53</v>
      </c>
      <c r="M380" s="2">
        <v>0</v>
      </c>
      <c r="N380" s="2">
        <v>0</v>
      </c>
      <c r="O380" s="3">
        <v>21.4</v>
      </c>
      <c r="P380" s="3">
        <v>0.91</v>
      </c>
      <c r="Q380" s="2">
        <v>4.28</v>
      </c>
      <c r="R380" s="2">
        <v>1.43</v>
      </c>
      <c r="S380" s="2">
        <v>5.4</v>
      </c>
      <c r="T380" s="2">
        <v>10.210000000000001</v>
      </c>
      <c r="U380" s="2">
        <v>58.35</v>
      </c>
      <c r="V380" s="2">
        <f>SUM(tbl_ProfitPerTruck[[#This Row],[Truck_Fuel_Cost]:[Overhead_Allocation]])+SUM(K379:N380)</f>
        <v>728.67</v>
      </c>
      <c r="W380" s="2">
        <f>tbl_ProfitPerTruck[[#This Row],[Final_Invoice_Amount]]-SUM(tbl_ProfitPerTruck[[#This Row],[Direct_Labor_COGS]:[Permit_Fees_COGS]])</f>
        <v>410.94000000000005</v>
      </c>
      <c r="X380" s="2">
        <f>tbl_ProfitPerTruck[[#This Row],[Final_Invoice_Amount]]-tbl_ProfitPerTruck[[#This Row],[TTL_COSTS]]</f>
        <v>-121.19999999999993</v>
      </c>
    </row>
    <row r="381" spans="1:24" x14ac:dyDescent="0.35">
      <c r="A381" s="13">
        <v>45756</v>
      </c>
      <c r="B381" s="13" t="s">
        <v>350</v>
      </c>
      <c r="C381" s="1" t="s">
        <v>430</v>
      </c>
      <c r="D381" s="1" t="s">
        <v>80</v>
      </c>
      <c r="E381" s="1" t="s">
        <v>29</v>
      </c>
      <c r="F381" s="1" t="s">
        <v>30</v>
      </c>
      <c r="G381" s="1" t="s">
        <v>26</v>
      </c>
      <c r="H381" s="2">
        <v>406.38</v>
      </c>
      <c r="I381" s="3">
        <v>1.26</v>
      </c>
      <c r="J381" s="2">
        <v>41.45</v>
      </c>
      <c r="K381" s="2">
        <v>52.41</v>
      </c>
      <c r="L381" s="2">
        <v>25.6</v>
      </c>
      <c r="M381" s="2">
        <v>0</v>
      </c>
      <c r="N381" s="2">
        <v>0</v>
      </c>
      <c r="O381" s="3">
        <v>23.5</v>
      </c>
      <c r="P381" s="3">
        <v>1.1100000000000001</v>
      </c>
      <c r="Q381" s="2">
        <v>5.13</v>
      </c>
      <c r="R381" s="2">
        <v>2.0299999999999998</v>
      </c>
      <c r="S381" s="2">
        <v>5.74</v>
      </c>
      <c r="T381" s="2">
        <v>8</v>
      </c>
      <c r="U381" s="2">
        <v>34.44</v>
      </c>
      <c r="V381" s="2">
        <f>SUM(tbl_ProfitPerTruck[[#This Row],[Truck_Fuel_Cost]:[Overhead_Allocation]])+SUM(K380:N381)</f>
        <v>329.88</v>
      </c>
      <c r="W381" s="2">
        <f>tbl_ProfitPerTruck[[#This Row],[Final_Invoice_Amount]]-SUM(tbl_ProfitPerTruck[[#This Row],[Direct_Labor_COGS]:[Permit_Fees_COGS]])</f>
        <v>328.37</v>
      </c>
      <c r="X381" s="2">
        <f>tbl_ProfitPerTruck[[#This Row],[Final_Invoice_Amount]]-tbl_ProfitPerTruck[[#This Row],[TTL_COSTS]]</f>
        <v>76.5</v>
      </c>
    </row>
    <row r="382" spans="1:24" x14ac:dyDescent="0.35">
      <c r="A382" s="13">
        <v>45773</v>
      </c>
      <c r="B382" s="13" t="s">
        <v>350</v>
      </c>
      <c r="C382" s="1" t="s">
        <v>431</v>
      </c>
      <c r="D382" s="1" t="s">
        <v>23</v>
      </c>
      <c r="E382" s="1" t="s">
        <v>24</v>
      </c>
      <c r="F382" s="1" t="s">
        <v>25</v>
      </c>
      <c r="G382" s="1" t="s">
        <v>26</v>
      </c>
      <c r="H382" s="2">
        <v>8842.09</v>
      </c>
      <c r="I382" s="3">
        <v>10.119999999999999</v>
      </c>
      <c r="J382" s="2">
        <v>39.42</v>
      </c>
      <c r="K382" s="2">
        <v>398.97</v>
      </c>
      <c r="L382" s="2">
        <v>2886.21</v>
      </c>
      <c r="M382" s="2">
        <v>0</v>
      </c>
      <c r="N382" s="2">
        <v>97.16</v>
      </c>
      <c r="O382" s="3">
        <v>23.3</v>
      </c>
      <c r="P382" s="3">
        <v>1</v>
      </c>
      <c r="Q382" s="2">
        <v>4.8899999999999997</v>
      </c>
      <c r="R382" s="2">
        <v>1.31</v>
      </c>
      <c r="S382" s="2">
        <v>7.23</v>
      </c>
      <c r="T382" s="2">
        <v>7.03</v>
      </c>
      <c r="U382" s="2">
        <v>787.23</v>
      </c>
      <c r="V382" s="2">
        <f>SUM(tbl_ProfitPerTruck[[#This Row],[Truck_Fuel_Cost]:[Overhead_Allocation]])+SUM(K381:N382)</f>
        <v>4268.04</v>
      </c>
      <c r="W382" s="2">
        <f>tbl_ProfitPerTruck[[#This Row],[Final_Invoice_Amount]]-SUM(tbl_ProfitPerTruck[[#This Row],[Direct_Labor_COGS]:[Permit_Fees_COGS]])</f>
        <v>5459.75</v>
      </c>
      <c r="X382" s="2">
        <f>tbl_ProfitPerTruck[[#This Row],[Final_Invoice_Amount]]-tbl_ProfitPerTruck[[#This Row],[TTL_COSTS]]</f>
        <v>4574.05</v>
      </c>
    </row>
    <row r="383" spans="1:24" x14ac:dyDescent="0.35">
      <c r="A383" s="13">
        <v>45777</v>
      </c>
      <c r="B383" s="13" t="s">
        <v>350</v>
      </c>
      <c r="C383" s="1" t="s">
        <v>432</v>
      </c>
      <c r="D383" s="1" t="s">
        <v>57</v>
      </c>
      <c r="E383" s="1" t="s">
        <v>24</v>
      </c>
      <c r="F383" s="1" t="s">
        <v>34</v>
      </c>
      <c r="G383" s="1" t="s">
        <v>35</v>
      </c>
      <c r="H383" s="2">
        <v>715.58</v>
      </c>
      <c r="I383" s="3">
        <v>3.05</v>
      </c>
      <c r="J383" s="2">
        <v>45.69</v>
      </c>
      <c r="K383" s="2">
        <v>139.58000000000001</v>
      </c>
      <c r="L383" s="2">
        <v>146.47</v>
      </c>
      <c r="M383" s="2">
        <v>0</v>
      </c>
      <c r="N383" s="2">
        <v>0</v>
      </c>
      <c r="O383" s="3">
        <v>9.4</v>
      </c>
      <c r="P383" s="3">
        <v>0.54</v>
      </c>
      <c r="Q383" s="2">
        <v>1.92</v>
      </c>
      <c r="R383" s="2">
        <v>0.76</v>
      </c>
      <c r="S383" s="2">
        <v>5.35</v>
      </c>
      <c r="T383" s="2">
        <v>7.4</v>
      </c>
      <c r="U383" s="2">
        <v>80.569999999999993</v>
      </c>
      <c r="V383" s="2">
        <f>SUM(tbl_ProfitPerTruck[[#This Row],[Truck_Fuel_Cost]:[Overhead_Allocation]])+SUM(K382:N383)</f>
        <v>3764.39</v>
      </c>
      <c r="W383" s="2">
        <f>tbl_ProfitPerTruck[[#This Row],[Final_Invoice_Amount]]-SUM(tbl_ProfitPerTruck[[#This Row],[Direct_Labor_COGS]:[Permit_Fees_COGS]])</f>
        <v>429.53000000000003</v>
      </c>
      <c r="X383" s="2">
        <f>tbl_ProfitPerTruck[[#This Row],[Final_Invoice_Amount]]-tbl_ProfitPerTruck[[#This Row],[TTL_COSTS]]</f>
        <v>-3048.81</v>
      </c>
    </row>
    <row r="384" spans="1:24" x14ac:dyDescent="0.35">
      <c r="A384" s="13">
        <v>45757</v>
      </c>
      <c r="B384" s="13" t="s">
        <v>350</v>
      </c>
      <c r="C384" s="1" t="s">
        <v>433</v>
      </c>
      <c r="D384" s="1" t="s">
        <v>51</v>
      </c>
      <c r="E384" s="1" t="s">
        <v>29</v>
      </c>
      <c r="F384" s="1" t="s">
        <v>34</v>
      </c>
      <c r="G384" s="1" t="s">
        <v>37</v>
      </c>
      <c r="H384" s="2">
        <v>575.66</v>
      </c>
      <c r="I384" s="3">
        <v>1.02</v>
      </c>
      <c r="J384" s="2">
        <v>42.04</v>
      </c>
      <c r="K384" s="2">
        <v>42.82</v>
      </c>
      <c r="L384" s="2">
        <v>156.22</v>
      </c>
      <c r="M384" s="2">
        <v>0</v>
      </c>
      <c r="N384" s="2">
        <v>0</v>
      </c>
      <c r="O384" s="3">
        <v>28.7</v>
      </c>
      <c r="P384" s="3">
        <v>1.43</v>
      </c>
      <c r="Q384" s="2">
        <v>6.89</v>
      </c>
      <c r="R384" s="2">
        <v>3.21</v>
      </c>
      <c r="S384" s="2">
        <v>4.6500000000000004</v>
      </c>
      <c r="T384" s="2">
        <v>8.2899999999999991</v>
      </c>
      <c r="U384" s="2">
        <v>50.6</v>
      </c>
      <c r="V384" s="2">
        <f>SUM(tbl_ProfitPerTruck[[#This Row],[Truck_Fuel_Cost]:[Overhead_Allocation]])+SUM(K383:N384)</f>
        <v>558.73</v>
      </c>
      <c r="W384" s="2">
        <f>tbl_ProfitPerTruck[[#This Row],[Final_Invoice_Amount]]-SUM(tbl_ProfitPerTruck[[#This Row],[Direct_Labor_COGS]:[Permit_Fees_COGS]])</f>
        <v>376.62</v>
      </c>
      <c r="X384" s="2">
        <f>tbl_ProfitPerTruck[[#This Row],[Final_Invoice_Amount]]-tbl_ProfitPerTruck[[#This Row],[TTL_COSTS]]</f>
        <v>16.92999999999995</v>
      </c>
    </row>
    <row r="385" spans="1:24" x14ac:dyDescent="0.35">
      <c r="A385" s="13">
        <v>45752</v>
      </c>
      <c r="B385" s="13" t="s">
        <v>350</v>
      </c>
      <c r="C385" s="1" t="s">
        <v>434</v>
      </c>
      <c r="D385" s="1" t="s">
        <v>72</v>
      </c>
      <c r="E385" s="1" t="s">
        <v>29</v>
      </c>
      <c r="F385" s="1" t="s">
        <v>34</v>
      </c>
      <c r="G385" s="1" t="s">
        <v>43</v>
      </c>
      <c r="H385" s="2">
        <v>1338.33</v>
      </c>
      <c r="I385" s="3">
        <v>2.1</v>
      </c>
      <c r="J385" s="2">
        <v>47.92</v>
      </c>
      <c r="K385" s="2">
        <v>100.48</v>
      </c>
      <c r="L385" s="2">
        <v>333.63</v>
      </c>
      <c r="M385" s="2">
        <v>0</v>
      </c>
      <c r="N385" s="2">
        <v>0</v>
      </c>
      <c r="O385" s="3">
        <v>5.4</v>
      </c>
      <c r="P385" s="3">
        <v>0.2</v>
      </c>
      <c r="Q385" s="2">
        <v>1.47</v>
      </c>
      <c r="R385" s="2">
        <v>0.48</v>
      </c>
      <c r="S385" s="2">
        <v>5.4</v>
      </c>
      <c r="T385" s="2">
        <v>9.15</v>
      </c>
      <c r="U385" s="2">
        <v>105.37</v>
      </c>
      <c r="V385" s="2">
        <f>SUM(tbl_ProfitPerTruck[[#This Row],[Truck_Fuel_Cost]:[Overhead_Allocation]])+SUM(K384:N385)</f>
        <v>755.02</v>
      </c>
      <c r="W385" s="2">
        <f>tbl_ProfitPerTruck[[#This Row],[Final_Invoice_Amount]]-SUM(tbl_ProfitPerTruck[[#This Row],[Direct_Labor_COGS]:[Permit_Fees_COGS]])</f>
        <v>904.21999999999991</v>
      </c>
      <c r="X385" s="2">
        <f>tbl_ProfitPerTruck[[#This Row],[Final_Invoice_Amount]]-tbl_ProfitPerTruck[[#This Row],[TTL_COSTS]]</f>
        <v>583.30999999999995</v>
      </c>
    </row>
    <row r="386" spans="1:24" x14ac:dyDescent="0.35">
      <c r="A386" s="13">
        <v>45750</v>
      </c>
      <c r="B386" s="13" t="s">
        <v>350</v>
      </c>
      <c r="C386" s="1" t="s">
        <v>435</v>
      </c>
      <c r="D386" s="1" t="s">
        <v>83</v>
      </c>
      <c r="E386" s="1" t="s">
        <v>29</v>
      </c>
      <c r="F386" s="1" t="s">
        <v>34</v>
      </c>
      <c r="G386" s="1" t="s">
        <v>26</v>
      </c>
      <c r="H386" s="2">
        <v>1137.78</v>
      </c>
      <c r="I386" s="3">
        <v>2.02</v>
      </c>
      <c r="J386" s="2">
        <v>49.77</v>
      </c>
      <c r="K386" s="2">
        <v>100.78</v>
      </c>
      <c r="L386" s="2">
        <v>306.49</v>
      </c>
      <c r="M386" s="2">
        <v>0</v>
      </c>
      <c r="N386" s="2">
        <v>0</v>
      </c>
      <c r="O386" s="3">
        <v>13</v>
      </c>
      <c r="P386" s="3">
        <v>0.68</v>
      </c>
      <c r="Q386" s="2">
        <v>3.3</v>
      </c>
      <c r="R386" s="2">
        <v>1.38</v>
      </c>
      <c r="S386" s="2">
        <v>7.04</v>
      </c>
      <c r="T386" s="2">
        <v>8.98</v>
      </c>
      <c r="U386" s="2">
        <v>71.77</v>
      </c>
      <c r="V386" s="2">
        <f>SUM(tbl_ProfitPerTruck[[#This Row],[Truck_Fuel_Cost]:[Overhead_Allocation]])+SUM(K385:N386)</f>
        <v>933.85</v>
      </c>
      <c r="W386" s="2">
        <f>tbl_ProfitPerTruck[[#This Row],[Final_Invoice_Amount]]-SUM(tbl_ProfitPerTruck[[#This Row],[Direct_Labor_COGS]:[Permit_Fees_COGS]])</f>
        <v>730.51</v>
      </c>
      <c r="X386" s="2">
        <f>tbl_ProfitPerTruck[[#This Row],[Final_Invoice_Amount]]-tbl_ProfitPerTruck[[#This Row],[TTL_COSTS]]</f>
        <v>203.92999999999995</v>
      </c>
    </row>
    <row r="387" spans="1:24" x14ac:dyDescent="0.35">
      <c r="A387" s="13">
        <v>45757</v>
      </c>
      <c r="B387" s="13" t="s">
        <v>350</v>
      </c>
      <c r="C387" s="1" t="s">
        <v>436</v>
      </c>
      <c r="D387" s="1" t="s">
        <v>47</v>
      </c>
      <c r="E387" s="1" t="s">
        <v>29</v>
      </c>
      <c r="F387" s="1" t="s">
        <v>30</v>
      </c>
      <c r="G387" s="1" t="s">
        <v>26</v>
      </c>
      <c r="H387" s="2">
        <v>300.48</v>
      </c>
      <c r="I387" s="3">
        <v>0.95</v>
      </c>
      <c r="J387" s="2">
        <v>40.880000000000003</v>
      </c>
      <c r="K387" s="2">
        <v>38.96</v>
      </c>
      <c r="L387" s="2">
        <v>22.04</v>
      </c>
      <c r="M387" s="2">
        <v>0</v>
      </c>
      <c r="N387" s="2">
        <v>0</v>
      </c>
      <c r="O387" s="3">
        <v>39.6</v>
      </c>
      <c r="P387" s="3">
        <v>1.84</v>
      </c>
      <c r="Q387" s="2">
        <v>9.75</v>
      </c>
      <c r="R387" s="2">
        <v>2.59</v>
      </c>
      <c r="S387" s="2">
        <v>4.84</v>
      </c>
      <c r="T387" s="2">
        <v>9.98</v>
      </c>
      <c r="U387" s="2">
        <v>26.77</v>
      </c>
      <c r="V387" s="2">
        <f>SUM(tbl_ProfitPerTruck[[#This Row],[Truck_Fuel_Cost]:[Overhead_Allocation]])+SUM(K386:N387)</f>
        <v>522.19999999999993</v>
      </c>
      <c r="W387" s="2">
        <f>tbl_ProfitPerTruck[[#This Row],[Final_Invoice_Amount]]-SUM(tbl_ProfitPerTruck[[#This Row],[Direct_Labor_COGS]:[Permit_Fees_COGS]])</f>
        <v>239.48000000000002</v>
      </c>
      <c r="X387" s="2">
        <f>tbl_ProfitPerTruck[[#This Row],[Final_Invoice_Amount]]-tbl_ProfitPerTruck[[#This Row],[TTL_COSTS]]</f>
        <v>-221.71999999999991</v>
      </c>
    </row>
    <row r="388" spans="1:24" x14ac:dyDescent="0.35">
      <c r="A388" s="13">
        <v>45772</v>
      </c>
      <c r="B388" s="13" t="s">
        <v>350</v>
      </c>
      <c r="C388" s="1" t="s">
        <v>437</v>
      </c>
      <c r="D388" s="1" t="s">
        <v>42</v>
      </c>
      <c r="E388" s="1" t="s">
        <v>24</v>
      </c>
      <c r="F388" s="1" t="s">
        <v>34</v>
      </c>
      <c r="G388" s="1" t="s">
        <v>26</v>
      </c>
      <c r="H388" s="2">
        <v>475.25</v>
      </c>
      <c r="I388" s="3">
        <v>2.13</v>
      </c>
      <c r="J388" s="2">
        <v>44.65</v>
      </c>
      <c r="K388" s="2">
        <v>94.95</v>
      </c>
      <c r="L388" s="2">
        <v>88.17</v>
      </c>
      <c r="M388" s="2">
        <v>0</v>
      </c>
      <c r="N388" s="2">
        <v>0</v>
      </c>
      <c r="O388" s="3">
        <v>22.9</v>
      </c>
      <c r="P388" s="3">
        <v>1.21</v>
      </c>
      <c r="Q388" s="2">
        <v>5.33</v>
      </c>
      <c r="R388" s="2">
        <v>2.2799999999999998</v>
      </c>
      <c r="S388" s="2">
        <v>5.26</v>
      </c>
      <c r="T388" s="2">
        <v>9.23</v>
      </c>
      <c r="U388" s="2">
        <v>32.03</v>
      </c>
      <c r="V388" s="2">
        <f>SUM(tbl_ProfitPerTruck[[#This Row],[Truck_Fuel_Cost]:[Overhead_Allocation]])+SUM(K387:N388)</f>
        <v>298.25</v>
      </c>
      <c r="W388" s="2">
        <f>tbl_ProfitPerTruck[[#This Row],[Final_Invoice_Amount]]-SUM(tbl_ProfitPerTruck[[#This Row],[Direct_Labor_COGS]:[Permit_Fees_COGS]])</f>
        <v>292.13</v>
      </c>
      <c r="X388" s="2">
        <f>tbl_ProfitPerTruck[[#This Row],[Final_Invoice_Amount]]-tbl_ProfitPerTruck[[#This Row],[TTL_COSTS]]</f>
        <v>177</v>
      </c>
    </row>
    <row r="389" spans="1:24" x14ac:dyDescent="0.35">
      <c r="A389" s="13">
        <v>45775</v>
      </c>
      <c r="B389" s="13" t="s">
        <v>350</v>
      </c>
      <c r="C389" s="1" t="s">
        <v>438</v>
      </c>
      <c r="D389" s="1" t="s">
        <v>42</v>
      </c>
      <c r="E389" s="1" t="s">
        <v>24</v>
      </c>
      <c r="F389" s="1" t="s">
        <v>25</v>
      </c>
      <c r="G389" s="1" t="s">
        <v>35</v>
      </c>
      <c r="H389" s="2">
        <v>8368.99</v>
      </c>
      <c r="I389" s="3">
        <v>10.25</v>
      </c>
      <c r="J389" s="2">
        <v>44.88</v>
      </c>
      <c r="K389" s="2">
        <v>459.97</v>
      </c>
      <c r="L389" s="2">
        <v>2678.41</v>
      </c>
      <c r="M389" s="2">
        <v>0</v>
      </c>
      <c r="N389" s="2">
        <v>0</v>
      </c>
      <c r="O389" s="3">
        <v>17.100000000000001</v>
      </c>
      <c r="P389" s="3">
        <v>0.79</v>
      </c>
      <c r="Q389" s="2">
        <v>3.31</v>
      </c>
      <c r="R389" s="2">
        <v>1.74</v>
      </c>
      <c r="S389" s="2">
        <v>7.07</v>
      </c>
      <c r="T389" s="2">
        <v>11.69</v>
      </c>
      <c r="U389" s="2">
        <v>749.37</v>
      </c>
      <c r="V389" s="2">
        <f>SUM(tbl_ProfitPerTruck[[#This Row],[Truck_Fuel_Cost]:[Overhead_Allocation]])+SUM(K388:N389)</f>
        <v>4094.6800000000003</v>
      </c>
      <c r="W389" s="2">
        <f>tbl_ProfitPerTruck[[#This Row],[Final_Invoice_Amount]]-SUM(tbl_ProfitPerTruck[[#This Row],[Direct_Labor_COGS]:[Permit_Fees_COGS]])</f>
        <v>5230.6099999999997</v>
      </c>
      <c r="X389" s="2">
        <f>tbl_ProfitPerTruck[[#This Row],[Final_Invoice_Amount]]-tbl_ProfitPerTruck[[#This Row],[TTL_COSTS]]</f>
        <v>4274.3099999999995</v>
      </c>
    </row>
    <row r="390" spans="1:24" x14ac:dyDescent="0.35">
      <c r="A390" s="13">
        <v>45755</v>
      </c>
      <c r="B390" s="13" t="s">
        <v>350</v>
      </c>
      <c r="C390" s="1" t="s">
        <v>439</v>
      </c>
      <c r="D390" s="1" t="s">
        <v>23</v>
      </c>
      <c r="E390" s="1" t="s">
        <v>24</v>
      </c>
      <c r="F390" s="1" t="s">
        <v>25</v>
      </c>
      <c r="G390" s="1" t="s">
        <v>31</v>
      </c>
      <c r="H390" s="2">
        <v>6151.19</v>
      </c>
      <c r="I390" s="3">
        <v>12.66</v>
      </c>
      <c r="J390" s="2">
        <v>42.71</v>
      </c>
      <c r="K390" s="2">
        <v>540.79</v>
      </c>
      <c r="L390" s="2">
        <v>2384.7399999999998</v>
      </c>
      <c r="M390" s="2">
        <v>0</v>
      </c>
      <c r="N390" s="2">
        <v>107.83</v>
      </c>
      <c r="O390" s="3">
        <v>19.8</v>
      </c>
      <c r="P390" s="3">
        <v>0.9</v>
      </c>
      <c r="Q390" s="2">
        <v>5.17</v>
      </c>
      <c r="R390" s="2">
        <v>1.82</v>
      </c>
      <c r="S390" s="2">
        <v>5.68</v>
      </c>
      <c r="T390" s="2">
        <v>9.3699999999999992</v>
      </c>
      <c r="U390" s="2">
        <v>684.46</v>
      </c>
      <c r="V390" s="2">
        <f>SUM(tbl_ProfitPerTruck[[#This Row],[Truck_Fuel_Cost]:[Overhead_Allocation]])+SUM(K389:N390)</f>
        <v>6878.24</v>
      </c>
      <c r="W390" s="2">
        <f>tbl_ProfitPerTruck[[#This Row],[Final_Invoice_Amount]]-SUM(tbl_ProfitPerTruck[[#This Row],[Direct_Labor_COGS]:[Permit_Fees_COGS]])</f>
        <v>3117.83</v>
      </c>
      <c r="X390" s="2">
        <f>tbl_ProfitPerTruck[[#This Row],[Final_Invoice_Amount]]-tbl_ProfitPerTruck[[#This Row],[TTL_COSTS]]</f>
        <v>-727.05000000000018</v>
      </c>
    </row>
    <row r="391" spans="1:24" x14ac:dyDescent="0.35">
      <c r="A391" s="13">
        <v>45753</v>
      </c>
      <c r="B391" s="13" t="s">
        <v>350</v>
      </c>
      <c r="C391" s="1" t="s">
        <v>440</v>
      </c>
      <c r="D391" s="1" t="s">
        <v>23</v>
      </c>
      <c r="E391" s="1" t="s">
        <v>24</v>
      </c>
      <c r="F391" s="1" t="s">
        <v>25</v>
      </c>
      <c r="G391" s="1" t="s">
        <v>37</v>
      </c>
      <c r="H391" s="2">
        <v>10323.719999999999</v>
      </c>
      <c r="I391" s="3">
        <v>9.5500000000000007</v>
      </c>
      <c r="J391" s="2">
        <v>44.06</v>
      </c>
      <c r="K391" s="2">
        <v>420.64</v>
      </c>
      <c r="L391" s="2">
        <v>3733.53</v>
      </c>
      <c r="M391" s="2">
        <v>0</v>
      </c>
      <c r="N391" s="2">
        <v>150.38</v>
      </c>
      <c r="O391" s="3">
        <v>11.9</v>
      </c>
      <c r="P391" s="3">
        <v>0.69</v>
      </c>
      <c r="Q391" s="2">
        <v>3.03</v>
      </c>
      <c r="R391" s="2">
        <v>1.25</v>
      </c>
      <c r="S391" s="2">
        <v>4.8600000000000003</v>
      </c>
      <c r="T391" s="2">
        <v>7.7</v>
      </c>
      <c r="U391" s="2">
        <v>796.87</v>
      </c>
      <c r="V391" s="2">
        <f>SUM(tbl_ProfitPerTruck[[#This Row],[Truck_Fuel_Cost]:[Overhead_Allocation]])+SUM(K390:N391)</f>
        <v>8151.62</v>
      </c>
      <c r="W391" s="2">
        <f>tbl_ProfitPerTruck[[#This Row],[Final_Invoice_Amount]]-SUM(tbl_ProfitPerTruck[[#This Row],[Direct_Labor_COGS]:[Permit_Fees_COGS]])</f>
        <v>6019.1699999999992</v>
      </c>
      <c r="X391" s="2">
        <f>tbl_ProfitPerTruck[[#This Row],[Final_Invoice_Amount]]-tbl_ProfitPerTruck[[#This Row],[TTL_COSTS]]</f>
        <v>2172.0999999999995</v>
      </c>
    </row>
    <row r="392" spans="1:24" x14ac:dyDescent="0.35">
      <c r="A392" s="13">
        <v>45773</v>
      </c>
      <c r="B392" s="13" t="s">
        <v>350</v>
      </c>
      <c r="C392" s="1" t="s">
        <v>441</v>
      </c>
      <c r="D392" s="1" t="s">
        <v>42</v>
      </c>
      <c r="E392" s="1" t="s">
        <v>24</v>
      </c>
      <c r="F392" s="1" t="s">
        <v>25</v>
      </c>
      <c r="G392" s="1" t="s">
        <v>31</v>
      </c>
      <c r="H392" s="2">
        <v>9332.7000000000007</v>
      </c>
      <c r="I392" s="3">
        <v>9.9</v>
      </c>
      <c r="J392" s="2">
        <v>49.47</v>
      </c>
      <c r="K392" s="2">
        <v>489.79</v>
      </c>
      <c r="L392" s="2">
        <v>3360.06</v>
      </c>
      <c r="M392" s="2">
        <v>0</v>
      </c>
      <c r="N392" s="2">
        <v>194.73</v>
      </c>
      <c r="O392" s="3">
        <v>19.7</v>
      </c>
      <c r="P392" s="3">
        <v>1.08</v>
      </c>
      <c r="Q392" s="2">
        <v>4.96</v>
      </c>
      <c r="R392" s="2">
        <v>2.27</v>
      </c>
      <c r="S392" s="2">
        <v>6.08</v>
      </c>
      <c r="T392" s="2">
        <v>8.2899999999999991</v>
      </c>
      <c r="U392" s="2">
        <v>589.54</v>
      </c>
      <c r="V392" s="2">
        <f>SUM(tbl_ProfitPerTruck[[#This Row],[Truck_Fuel_Cost]:[Overhead_Allocation]])+SUM(K391:N392)</f>
        <v>8960.2699999999986</v>
      </c>
      <c r="W392" s="2">
        <f>tbl_ProfitPerTruck[[#This Row],[Final_Invoice_Amount]]-SUM(tbl_ProfitPerTruck[[#This Row],[Direct_Labor_COGS]:[Permit_Fees_COGS]])</f>
        <v>5288.1200000000008</v>
      </c>
      <c r="X392" s="2">
        <f>tbl_ProfitPerTruck[[#This Row],[Final_Invoice_Amount]]-tbl_ProfitPerTruck[[#This Row],[TTL_COSTS]]</f>
        <v>372.43000000000211</v>
      </c>
    </row>
    <row r="393" spans="1:24" x14ac:dyDescent="0.35">
      <c r="A393" s="13">
        <v>45773</v>
      </c>
      <c r="B393" s="13" t="s">
        <v>350</v>
      </c>
      <c r="C393" s="1" t="s">
        <v>442</v>
      </c>
      <c r="D393" s="1" t="s">
        <v>83</v>
      </c>
      <c r="E393" s="1" t="s">
        <v>29</v>
      </c>
      <c r="F393" s="1" t="s">
        <v>34</v>
      </c>
      <c r="G393" s="1" t="s">
        <v>52</v>
      </c>
      <c r="H393" s="2">
        <v>882.28</v>
      </c>
      <c r="I393" s="3">
        <v>2.06</v>
      </c>
      <c r="J393" s="2">
        <v>44.69</v>
      </c>
      <c r="K393" s="2">
        <v>92.01</v>
      </c>
      <c r="L393" s="2">
        <v>97.33</v>
      </c>
      <c r="M393" s="2">
        <v>0</v>
      </c>
      <c r="N393" s="2">
        <v>0</v>
      </c>
      <c r="O393" s="3">
        <v>30.3</v>
      </c>
      <c r="P393" s="3">
        <v>1.33</v>
      </c>
      <c r="Q393" s="2">
        <v>7.61</v>
      </c>
      <c r="R393" s="2">
        <v>3.03</v>
      </c>
      <c r="S393" s="2">
        <v>7.2</v>
      </c>
      <c r="T393" s="2">
        <v>9.91</v>
      </c>
      <c r="U393" s="2">
        <v>59.51</v>
      </c>
      <c r="V393" s="2">
        <f>SUM(tbl_ProfitPerTruck[[#This Row],[Truck_Fuel_Cost]:[Overhead_Allocation]])+SUM(K392:N393)</f>
        <v>4321.18</v>
      </c>
      <c r="W393" s="2">
        <f>tbl_ProfitPerTruck[[#This Row],[Final_Invoice_Amount]]-SUM(tbl_ProfitPerTruck[[#This Row],[Direct_Labor_COGS]:[Permit_Fees_COGS]])</f>
        <v>692.93999999999994</v>
      </c>
      <c r="X393" s="2">
        <f>tbl_ProfitPerTruck[[#This Row],[Final_Invoice_Amount]]-tbl_ProfitPerTruck[[#This Row],[TTL_COSTS]]</f>
        <v>-3438.9000000000005</v>
      </c>
    </row>
    <row r="394" spans="1:24" x14ac:dyDescent="0.35">
      <c r="A394" s="13">
        <v>45759</v>
      </c>
      <c r="B394" s="13" t="s">
        <v>350</v>
      </c>
      <c r="C394" s="1" t="s">
        <v>443</v>
      </c>
      <c r="D394" s="1" t="s">
        <v>113</v>
      </c>
      <c r="E394" s="1" t="s">
        <v>29</v>
      </c>
      <c r="F394" s="1" t="s">
        <v>34</v>
      </c>
      <c r="G394" s="1" t="s">
        <v>35</v>
      </c>
      <c r="H394" s="2">
        <v>976.56</v>
      </c>
      <c r="I394" s="3">
        <v>3.36</v>
      </c>
      <c r="J394" s="2">
        <v>47.27</v>
      </c>
      <c r="K394" s="2">
        <v>158.72999999999999</v>
      </c>
      <c r="L394" s="2">
        <v>207.23</v>
      </c>
      <c r="M394" s="2">
        <v>0</v>
      </c>
      <c r="N394" s="2">
        <v>0</v>
      </c>
      <c r="O394" s="3">
        <v>8.6</v>
      </c>
      <c r="P394" s="3">
        <v>0.47</v>
      </c>
      <c r="Q394" s="2">
        <v>1.96</v>
      </c>
      <c r="R394" s="2">
        <v>0.74</v>
      </c>
      <c r="S394" s="2">
        <v>5.5</v>
      </c>
      <c r="T394" s="2">
        <v>9.6</v>
      </c>
      <c r="U394" s="2">
        <v>70.17</v>
      </c>
      <c r="V394" s="2">
        <f>SUM(tbl_ProfitPerTruck[[#This Row],[Truck_Fuel_Cost]:[Overhead_Allocation]])+SUM(K393:N394)</f>
        <v>643.27</v>
      </c>
      <c r="W394" s="2">
        <f>tbl_ProfitPerTruck[[#This Row],[Final_Invoice_Amount]]-SUM(tbl_ProfitPerTruck[[#This Row],[Direct_Labor_COGS]:[Permit_Fees_COGS]])</f>
        <v>610.59999999999991</v>
      </c>
      <c r="X394" s="2">
        <f>tbl_ProfitPerTruck[[#This Row],[Final_Invoice_Amount]]-tbl_ProfitPerTruck[[#This Row],[TTL_COSTS]]</f>
        <v>333.28999999999996</v>
      </c>
    </row>
    <row r="395" spans="1:24" x14ac:dyDescent="0.35">
      <c r="A395" s="13">
        <v>45767</v>
      </c>
      <c r="B395" s="13" t="s">
        <v>350</v>
      </c>
      <c r="C395" s="1" t="s">
        <v>444</v>
      </c>
      <c r="D395" s="1" t="s">
        <v>51</v>
      </c>
      <c r="E395" s="1" t="s">
        <v>29</v>
      </c>
      <c r="F395" s="1" t="s">
        <v>34</v>
      </c>
      <c r="G395" s="1" t="s">
        <v>31</v>
      </c>
      <c r="H395" s="2">
        <v>1059.06</v>
      </c>
      <c r="I395" s="3">
        <v>1.61</v>
      </c>
      <c r="J395" s="2">
        <v>45.57</v>
      </c>
      <c r="K395" s="2">
        <v>73.31</v>
      </c>
      <c r="L395" s="2">
        <v>269.08</v>
      </c>
      <c r="M395" s="2">
        <v>0</v>
      </c>
      <c r="N395" s="2">
        <v>0</v>
      </c>
      <c r="O395" s="3">
        <v>2</v>
      </c>
      <c r="P395" s="3">
        <v>0.22</v>
      </c>
      <c r="Q395" s="2">
        <v>0.52</v>
      </c>
      <c r="R395" s="2">
        <v>0.12</v>
      </c>
      <c r="S395" s="2">
        <v>4.71</v>
      </c>
      <c r="T395" s="2">
        <v>11.47</v>
      </c>
      <c r="U395" s="2">
        <v>88.19</v>
      </c>
      <c r="V395" s="2">
        <f>SUM(tbl_ProfitPerTruck[[#This Row],[Truck_Fuel_Cost]:[Overhead_Allocation]])+SUM(K394:N395)</f>
        <v>813.3599999999999</v>
      </c>
      <c r="W395" s="2">
        <f>tbl_ProfitPerTruck[[#This Row],[Final_Invoice_Amount]]-SUM(tbl_ProfitPerTruck[[#This Row],[Direct_Labor_COGS]:[Permit_Fees_COGS]])</f>
        <v>716.67</v>
      </c>
      <c r="X395" s="2">
        <f>tbl_ProfitPerTruck[[#This Row],[Final_Invoice_Amount]]-tbl_ProfitPerTruck[[#This Row],[TTL_COSTS]]</f>
        <v>245.70000000000005</v>
      </c>
    </row>
    <row r="396" spans="1:24" x14ac:dyDescent="0.35">
      <c r="A396" s="13">
        <v>45756</v>
      </c>
      <c r="B396" s="13" t="s">
        <v>350</v>
      </c>
      <c r="C396" s="1" t="s">
        <v>445</v>
      </c>
      <c r="D396" s="1" t="s">
        <v>47</v>
      </c>
      <c r="E396" s="1" t="s">
        <v>29</v>
      </c>
      <c r="F396" s="1" t="s">
        <v>34</v>
      </c>
      <c r="G396" s="1" t="s">
        <v>52</v>
      </c>
      <c r="H396" s="2">
        <v>1145.81</v>
      </c>
      <c r="I396" s="3">
        <v>1.51</v>
      </c>
      <c r="J396" s="2">
        <v>44.88</v>
      </c>
      <c r="K396" s="2">
        <v>67.900000000000006</v>
      </c>
      <c r="L396" s="2">
        <v>183.95</v>
      </c>
      <c r="M396" s="2">
        <v>0</v>
      </c>
      <c r="N396" s="2">
        <v>0</v>
      </c>
      <c r="O396" s="3">
        <v>13.1</v>
      </c>
      <c r="P396" s="3">
        <v>0.77</v>
      </c>
      <c r="Q396" s="2">
        <v>2.37</v>
      </c>
      <c r="R396" s="2">
        <v>1.1599999999999999</v>
      </c>
      <c r="S396" s="2">
        <v>6.72</v>
      </c>
      <c r="T396" s="2">
        <v>9.43</v>
      </c>
      <c r="U396" s="2">
        <v>74.62</v>
      </c>
      <c r="V396" s="2">
        <f>SUM(tbl_ProfitPerTruck[[#This Row],[Truck_Fuel_Cost]:[Overhead_Allocation]])+SUM(K395:N396)</f>
        <v>688.54</v>
      </c>
      <c r="W396" s="2">
        <f>tbl_ProfitPerTruck[[#This Row],[Final_Invoice_Amount]]-SUM(tbl_ProfitPerTruck[[#This Row],[Direct_Labor_COGS]:[Permit_Fees_COGS]])</f>
        <v>893.95999999999992</v>
      </c>
      <c r="X396" s="2">
        <f>tbl_ProfitPerTruck[[#This Row],[Final_Invoice_Amount]]-tbl_ProfitPerTruck[[#This Row],[TTL_COSTS]]</f>
        <v>457.27</v>
      </c>
    </row>
    <row r="397" spans="1:24" x14ac:dyDescent="0.35">
      <c r="A397" s="13">
        <v>45755</v>
      </c>
      <c r="B397" s="13" t="s">
        <v>350</v>
      </c>
      <c r="C397" s="1" t="s">
        <v>446</v>
      </c>
      <c r="D397" s="1" t="s">
        <v>23</v>
      </c>
      <c r="E397" s="1" t="s">
        <v>24</v>
      </c>
      <c r="F397" s="1" t="s">
        <v>25</v>
      </c>
      <c r="G397" s="1" t="s">
        <v>52</v>
      </c>
      <c r="H397" s="2">
        <v>7655.35</v>
      </c>
      <c r="I397" s="3">
        <v>9.1999999999999993</v>
      </c>
      <c r="J397" s="2">
        <v>43.63</v>
      </c>
      <c r="K397" s="2">
        <v>401.34</v>
      </c>
      <c r="L397" s="2">
        <v>2580.21</v>
      </c>
      <c r="M397" s="2">
        <v>0</v>
      </c>
      <c r="N397" s="2">
        <v>290.33</v>
      </c>
      <c r="O397" s="3">
        <v>2.1</v>
      </c>
      <c r="P397" s="3">
        <v>0.22</v>
      </c>
      <c r="Q397" s="2">
        <v>0.48</v>
      </c>
      <c r="R397" s="2">
        <v>0.23</v>
      </c>
      <c r="S397" s="2">
        <v>4.84</v>
      </c>
      <c r="T397" s="2">
        <v>8.2799999999999994</v>
      </c>
      <c r="U397" s="2">
        <v>839.63</v>
      </c>
      <c r="V397" s="2">
        <f>SUM(tbl_ProfitPerTruck[[#This Row],[Truck_Fuel_Cost]:[Overhead_Allocation]])+SUM(K396:N397)</f>
        <v>4377.1900000000005</v>
      </c>
      <c r="W397" s="2">
        <f>tbl_ProfitPerTruck[[#This Row],[Final_Invoice_Amount]]-SUM(tbl_ProfitPerTruck[[#This Row],[Direct_Labor_COGS]:[Permit_Fees_COGS]])</f>
        <v>4383.47</v>
      </c>
      <c r="X397" s="2">
        <f>tbl_ProfitPerTruck[[#This Row],[Final_Invoice_Amount]]-tbl_ProfitPerTruck[[#This Row],[TTL_COSTS]]</f>
        <v>3278.16</v>
      </c>
    </row>
    <row r="398" spans="1:24" x14ac:dyDescent="0.35">
      <c r="A398" s="13">
        <v>45757</v>
      </c>
      <c r="B398" s="13" t="s">
        <v>350</v>
      </c>
      <c r="C398" s="1" t="s">
        <v>447</v>
      </c>
      <c r="D398" s="1" t="s">
        <v>83</v>
      </c>
      <c r="E398" s="1" t="s">
        <v>29</v>
      </c>
      <c r="F398" s="1" t="s">
        <v>30</v>
      </c>
      <c r="G398" s="1" t="s">
        <v>43</v>
      </c>
      <c r="H398" s="2">
        <v>317.08999999999997</v>
      </c>
      <c r="I398" s="3">
        <v>0.93</v>
      </c>
      <c r="J398" s="2">
        <v>49.71</v>
      </c>
      <c r="K398" s="2">
        <v>46.25</v>
      </c>
      <c r="L398" s="2">
        <v>15.34</v>
      </c>
      <c r="M398" s="2">
        <v>0</v>
      </c>
      <c r="N398" s="2">
        <v>0</v>
      </c>
      <c r="O398" s="3">
        <v>16.100000000000001</v>
      </c>
      <c r="P398" s="3">
        <v>0.76</v>
      </c>
      <c r="Q398" s="2">
        <v>2.96</v>
      </c>
      <c r="R398" s="2">
        <v>1.31</v>
      </c>
      <c r="S398" s="2">
        <v>6.23</v>
      </c>
      <c r="T398" s="2">
        <v>9.85</v>
      </c>
      <c r="U398" s="2">
        <v>25.35</v>
      </c>
      <c r="V398" s="2">
        <f>SUM(tbl_ProfitPerTruck[[#This Row],[Truck_Fuel_Cost]:[Overhead_Allocation]])+SUM(K397:N398)</f>
        <v>3379.17</v>
      </c>
      <c r="W398" s="2">
        <f>tbl_ProfitPerTruck[[#This Row],[Final_Invoice_Amount]]-SUM(tbl_ProfitPerTruck[[#This Row],[Direct_Labor_COGS]:[Permit_Fees_COGS]])</f>
        <v>255.49999999999997</v>
      </c>
      <c r="X398" s="2">
        <f>tbl_ProfitPerTruck[[#This Row],[Final_Invoice_Amount]]-tbl_ProfitPerTruck[[#This Row],[TTL_COSTS]]</f>
        <v>-3062.08</v>
      </c>
    </row>
    <row r="399" spans="1:24" x14ac:dyDescent="0.35">
      <c r="A399" s="13">
        <v>45771</v>
      </c>
      <c r="B399" s="13" t="s">
        <v>350</v>
      </c>
      <c r="C399" s="1" t="s">
        <v>448</v>
      </c>
      <c r="D399" s="1" t="s">
        <v>42</v>
      </c>
      <c r="E399" s="1" t="s">
        <v>24</v>
      </c>
      <c r="F399" s="1" t="s">
        <v>25</v>
      </c>
      <c r="G399" s="1" t="s">
        <v>52</v>
      </c>
      <c r="H399" s="2">
        <v>11106.05</v>
      </c>
      <c r="I399" s="3">
        <v>11.18</v>
      </c>
      <c r="J399" s="2">
        <v>42.99</v>
      </c>
      <c r="K399" s="2">
        <v>480.58</v>
      </c>
      <c r="L399" s="2">
        <v>4433.4399999999996</v>
      </c>
      <c r="M399" s="2">
        <v>0</v>
      </c>
      <c r="N399" s="2">
        <v>313.85000000000002</v>
      </c>
      <c r="O399" s="3">
        <v>5.3</v>
      </c>
      <c r="P399" s="3">
        <v>0.31</v>
      </c>
      <c r="Q399" s="2">
        <v>1.23</v>
      </c>
      <c r="R399" s="2">
        <v>0.37</v>
      </c>
      <c r="S399" s="2">
        <v>6.05</v>
      </c>
      <c r="T399" s="2">
        <v>11.24</v>
      </c>
      <c r="U399" s="2">
        <v>1122.94</v>
      </c>
      <c r="V399" s="2">
        <f>SUM(tbl_ProfitPerTruck[[#This Row],[Truck_Fuel_Cost]:[Overhead_Allocation]])+SUM(K398:N399)</f>
        <v>6431.29</v>
      </c>
      <c r="W399" s="2">
        <f>tbl_ProfitPerTruck[[#This Row],[Final_Invoice_Amount]]-SUM(tbl_ProfitPerTruck[[#This Row],[Direct_Labor_COGS]:[Permit_Fees_COGS]])</f>
        <v>5878.1799999999994</v>
      </c>
      <c r="X399" s="2">
        <f>tbl_ProfitPerTruck[[#This Row],[Final_Invoice_Amount]]-tbl_ProfitPerTruck[[#This Row],[TTL_COSTS]]</f>
        <v>4674.7599999999993</v>
      </c>
    </row>
    <row r="400" spans="1:24" x14ac:dyDescent="0.35">
      <c r="A400" s="13">
        <v>45777</v>
      </c>
      <c r="B400" s="13" t="s">
        <v>350</v>
      </c>
      <c r="C400" s="1" t="s">
        <v>449</v>
      </c>
      <c r="D400" s="1" t="s">
        <v>51</v>
      </c>
      <c r="E400" s="1" t="s">
        <v>29</v>
      </c>
      <c r="F400" s="1" t="s">
        <v>30</v>
      </c>
      <c r="G400" s="1" t="s">
        <v>31</v>
      </c>
      <c r="H400" s="2">
        <v>407.26</v>
      </c>
      <c r="I400" s="3">
        <v>1.1499999999999999</v>
      </c>
      <c r="J400" s="2">
        <v>41.15</v>
      </c>
      <c r="K400" s="2">
        <v>47.51</v>
      </c>
      <c r="L400" s="2">
        <v>38.58</v>
      </c>
      <c r="M400" s="2">
        <v>0</v>
      </c>
      <c r="N400" s="2">
        <v>0</v>
      </c>
      <c r="O400" s="3">
        <v>7.6</v>
      </c>
      <c r="P400" s="3">
        <v>0.26</v>
      </c>
      <c r="Q400" s="2">
        <v>1.74</v>
      </c>
      <c r="R400" s="2">
        <v>0.87</v>
      </c>
      <c r="S400" s="2">
        <v>6.33</v>
      </c>
      <c r="T400" s="2">
        <v>9.73</v>
      </c>
      <c r="U400" s="2">
        <v>30.54</v>
      </c>
      <c r="V400" s="2">
        <f>SUM(tbl_ProfitPerTruck[[#This Row],[Truck_Fuel_Cost]:[Overhead_Allocation]])+SUM(K399:N400)</f>
        <v>5363.17</v>
      </c>
      <c r="W400" s="2">
        <f>tbl_ProfitPerTruck[[#This Row],[Final_Invoice_Amount]]-SUM(tbl_ProfitPerTruck[[#This Row],[Direct_Labor_COGS]:[Permit_Fees_COGS]])</f>
        <v>321.16999999999996</v>
      </c>
      <c r="X400" s="2">
        <f>tbl_ProfitPerTruck[[#This Row],[Final_Invoice_Amount]]-tbl_ProfitPerTruck[[#This Row],[TTL_COSTS]]</f>
        <v>-4955.91</v>
      </c>
    </row>
    <row r="401" spans="1:24" x14ac:dyDescent="0.35">
      <c r="A401" s="13">
        <v>45776</v>
      </c>
      <c r="B401" s="13" t="s">
        <v>350</v>
      </c>
      <c r="C401" s="1" t="s">
        <v>450</v>
      </c>
      <c r="D401" s="1" t="s">
        <v>42</v>
      </c>
      <c r="E401" s="1" t="s">
        <v>24</v>
      </c>
      <c r="F401" s="1" t="s">
        <v>25</v>
      </c>
      <c r="G401" s="1" t="s">
        <v>26</v>
      </c>
      <c r="H401" s="2">
        <v>9649.74</v>
      </c>
      <c r="I401" s="3">
        <v>6.7</v>
      </c>
      <c r="J401" s="2">
        <v>46.05</v>
      </c>
      <c r="K401" s="2">
        <v>308.52999999999997</v>
      </c>
      <c r="L401" s="2">
        <v>3751.32</v>
      </c>
      <c r="M401" s="2">
        <v>0</v>
      </c>
      <c r="N401" s="2">
        <v>0</v>
      </c>
      <c r="O401" s="3">
        <v>14.3</v>
      </c>
      <c r="P401" s="3">
        <v>0.77</v>
      </c>
      <c r="Q401" s="2">
        <v>3.33</v>
      </c>
      <c r="R401" s="2">
        <v>1.57</v>
      </c>
      <c r="S401" s="2">
        <v>6.58</v>
      </c>
      <c r="T401" s="2">
        <v>7.05</v>
      </c>
      <c r="U401" s="2">
        <v>807.16</v>
      </c>
      <c r="V401" s="2">
        <f>SUM(tbl_ProfitPerTruck[[#This Row],[Truck_Fuel_Cost]:[Overhead_Allocation]])+SUM(K400:N401)</f>
        <v>4971.63</v>
      </c>
      <c r="W401" s="2">
        <f>tbl_ProfitPerTruck[[#This Row],[Final_Invoice_Amount]]-SUM(tbl_ProfitPerTruck[[#This Row],[Direct_Labor_COGS]:[Permit_Fees_COGS]])</f>
        <v>5589.8899999999994</v>
      </c>
      <c r="X401" s="2">
        <f>tbl_ProfitPerTruck[[#This Row],[Final_Invoice_Amount]]-tbl_ProfitPerTruck[[#This Row],[TTL_COSTS]]</f>
        <v>4678.1099999999997</v>
      </c>
    </row>
    <row r="402" spans="1:24" x14ac:dyDescent="0.35">
      <c r="A402" s="13">
        <v>45803</v>
      </c>
      <c r="B402" s="13" t="s">
        <v>451</v>
      </c>
      <c r="C402" s="1" t="s">
        <v>452</v>
      </c>
      <c r="D402" s="1" t="s">
        <v>72</v>
      </c>
      <c r="E402" s="1" t="s">
        <v>29</v>
      </c>
      <c r="F402" s="1" t="s">
        <v>34</v>
      </c>
      <c r="G402" s="1" t="s">
        <v>31</v>
      </c>
      <c r="H402" s="2">
        <v>595.08000000000004</v>
      </c>
      <c r="I402" s="3">
        <v>2.37</v>
      </c>
      <c r="J402" s="2">
        <v>50.85</v>
      </c>
      <c r="K402" s="2">
        <v>120.26</v>
      </c>
      <c r="L402" s="2">
        <v>103.04</v>
      </c>
      <c r="M402" s="2">
        <v>0</v>
      </c>
      <c r="N402" s="2">
        <v>0</v>
      </c>
      <c r="O402" s="3">
        <v>22</v>
      </c>
      <c r="P402" s="3">
        <v>1.17</v>
      </c>
      <c r="Q402" s="2">
        <v>5.4</v>
      </c>
      <c r="R402" s="2">
        <v>2.4900000000000002</v>
      </c>
      <c r="S402" s="2">
        <v>6.37</v>
      </c>
      <c r="T402" s="2">
        <v>7.66</v>
      </c>
      <c r="U402" s="2">
        <v>46.76</v>
      </c>
      <c r="V402" s="2">
        <f>SUM(tbl_ProfitPerTruck[[#This Row],[Truck_Fuel_Cost]:[Overhead_Allocation]])+SUM(K401:N402)</f>
        <v>4351.8300000000008</v>
      </c>
      <c r="W402" s="2">
        <f>tbl_ProfitPerTruck[[#This Row],[Final_Invoice_Amount]]-SUM(tbl_ProfitPerTruck[[#This Row],[Direct_Labor_COGS]:[Permit_Fees_COGS]])</f>
        <v>371.78000000000003</v>
      </c>
      <c r="X402" s="2">
        <f>tbl_ProfitPerTruck[[#This Row],[Final_Invoice_Amount]]-tbl_ProfitPerTruck[[#This Row],[TTL_COSTS]]</f>
        <v>-3756.7500000000009</v>
      </c>
    </row>
    <row r="403" spans="1:24" x14ac:dyDescent="0.35">
      <c r="A403" s="13">
        <v>45787</v>
      </c>
      <c r="B403" s="13" t="s">
        <v>451</v>
      </c>
      <c r="C403" s="1" t="s">
        <v>453</v>
      </c>
      <c r="D403" s="1" t="s">
        <v>23</v>
      </c>
      <c r="E403" s="1" t="s">
        <v>24</v>
      </c>
      <c r="F403" s="1" t="s">
        <v>25</v>
      </c>
      <c r="G403" s="1" t="s">
        <v>37</v>
      </c>
      <c r="H403" s="2">
        <v>13189.23</v>
      </c>
      <c r="I403" s="3">
        <v>9.7899999999999991</v>
      </c>
      <c r="J403" s="2">
        <v>38.549999999999997</v>
      </c>
      <c r="K403" s="2">
        <v>377.24</v>
      </c>
      <c r="L403" s="2">
        <v>4682.9399999999996</v>
      </c>
      <c r="M403" s="2">
        <v>0</v>
      </c>
      <c r="N403" s="2">
        <v>117.59</v>
      </c>
      <c r="O403" s="3">
        <v>11</v>
      </c>
      <c r="P403" s="3">
        <v>0.51</v>
      </c>
      <c r="Q403" s="2">
        <v>2.21</v>
      </c>
      <c r="R403" s="2">
        <v>1.08</v>
      </c>
      <c r="S403" s="2">
        <v>7.33</v>
      </c>
      <c r="T403" s="2">
        <v>11.98</v>
      </c>
      <c r="U403" s="2">
        <v>1147.68</v>
      </c>
      <c r="V403" s="2">
        <f>SUM(tbl_ProfitPerTruck[[#This Row],[Truck_Fuel_Cost]:[Overhead_Allocation]])+SUM(K402:N403)</f>
        <v>6571.3499999999995</v>
      </c>
      <c r="W403" s="2">
        <f>tbl_ProfitPerTruck[[#This Row],[Final_Invoice_Amount]]-SUM(tbl_ProfitPerTruck[[#This Row],[Direct_Labor_COGS]:[Permit_Fees_COGS]])</f>
        <v>8011.46</v>
      </c>
      <c r="X403" s="2">
        <f>tbl_ProfitPerTruck[[#This Row],[Final_Invoice_Amount]]-tbl_ProfitPerTruck[[#This Row],[TTL_COSTS]]</f>
        <v>6617.88</v>
      </c>
    </row>
    <row r="404" spans="1:24" x14ac:dyDescent="0.35">
      <c r="A404" s="13">
        <v>45790</v>
      </c>
      <c r="B404" s="13" t="s">
        <v>451</v>
      </c>
      <c r="C404" s="1" t="s">
        <v>454</v>
      </c>
      <c r="D404" s="1" t="s">
        <v>57</v>
      </c>
      <c r="E404" s="1" t="s">
        <v>24</v>
      </c>
      <c r="F404" s="1" t="s">
        <v>25</v>
      </c>
      <c r="G404" s="1" t="s">
        <v>35</v>
      </c>
      <c r="H404" s="2">
        <v>8800.98</v>
      </c>
      <c r="I404" s="3">
        <v>9.74</v>
      </c>
      <c r="J404" s="2">
        <v>47.53</v>
      </c>
      <c r="K404" s="2">
        <v>462.8</v>
      </c>
      <c r="L404" s="2">
        <v>2913.66</v>
      </c>
      <c r="M404" s="2">
        <v>0</v>
      </c>
      <c r="N404" s="2">
        <v>230.49</v>
      </c>
      <c r="O404" s="3">
        <v>11.7</v>
      </c>
      <c r="P404" s="3">
        <v>0.44</v>
      </c>
      <c r="Q404" s="2">
        <v>2.15</v>
      </c>
      <c r="R404" s="2">
        <v>0.95</v>
      </c>
      <c r="S404" s="2">
        <v>6.95</v>
      </c>
      <c r="T404" s="2">
        <v>11.43</v>
      </c>
      <c r="U404" s="2">
        <v>573.84</v>
      </c>
      <c r="V404" s="2">
        <f>SUM(tbl_ProfitPerTruck[[#This Row],[Truck_Fuel_Cost]:[Overhead_Allocation]])+SUM(K403:N404)</f>
        <v>9380.0399999999991</v>
      </c>
      <c r="W404" s="2">
        <f>tbl_ProfitPerTruck[[#This Row],[Final_Invoice_Amount]]-SUM(tbl_ProfitPerTruck[[#This Row],[Direct_Labor_COGS]:[Permit_Fees_COGS]])</f>
        <v>5194.03</v>
      </c>
      <c r="X404" s="2">
        <f>tbl_ProfitPerTruck[[#This Row],[Final_Invoice_Amount]]-tbl_ProfitPerTruck[[#This Row],[TTL_COSTS]]</f>
        <v>-579.05999999999949</v>
      </c>
    </row>
    <row r="405" spans="1:24" x14ac:dyDescent="0.35">
      <c r="A405" s="13">
        <v>45789</v>
      </c>
      <c r="B405" s="13" t="s">
        <v>451</v>
      </c>
      <c r="C405" s="1" t="s">
        <v>455</v>
      </c>
      <c r="D405" s="1" t="s">
        <v>39</v>
      </c>
      <c r="E405" s="1" t="s">
        <v>40</v>
      </c>
      <c r="F405" s="1" t="s">
        <v>30</v>
      </c>
      <c r="G405" s="1" t="s">
        <v>31</v>
      </c>
      <c r="H405" s="2">
        <v>412.27</v>
      </c>
      <c r="I405" s="3">
        <v>0.71</v>
      </c>
      <c r="J405" s="2">
        <v>41.36</v>
      </c>
      <c r="K405" s="2">
        <v>29.31</v>
      </c>
      <c r="L405" s="2">
        <v>40.56</v>
      </c>
      <c r="M405" s="2">
        <v>0</v>
      </c>
      <c r="N405" s="2">
        <v>0</v>
      </c>
      <c r="O405" s="3">
        <v>20.6</v>
      </c>
      <c r="P405" s="3">
        <v>0.89</v>
      </c>
      <c r="Q405" s="2">
        <v>4.63</v>
      </c>
      <c r="R405" s="2">
        <v>1.74</v>
      </c>
      <c r="S405" s="2">
        <v>6.94</v>
      </c>
      <c r="T405" s="2">
        <v>7.5</v>
      </c>
      <c r="U405" s="2">
        <v>35.340000000000003</v>
      </c>
      <c r="V405" s="2">
        <f>SUM(tbl_ProfitPerTruck[[#This Row],[Truck_Fuel_Cost]:[Overhead_Allocation]])+SUM(K404:N405)</f>
        <v>3732.97</v>
      </c>
      <c r="W405" s="2">
        <f>tbl_ProfitPerTruck[[#This Row],[Final_Invoice_Amount]]-SUM(tbl_ProfitPerTruck[[#This Row],[Direct_Labor_COGS]:[Permit_Fees_COGS]])</f>
        <v>342.4</v>
      </c>
      <c r="X405" s="2">
        <f>tbl_ProfitPerTruck[[#This Row],[Final_Invoice_Amount]]-tbl_ProfitPerTruck[[#This Row],[TTL_COSTS]]</f>
        <v>-3320.7</v>
      </c>
    </row>
    <row r="406" spans="1:24" x14ac:dyDescent="0.35">
      <c r="A406" s="13">
        <v>45798</v>
      </c>
      <c r="B406" s="13" t="s">
        <v>451</v>
      </c>
      <c r="C406" s="1" t="s">
        <v>456</v>
      </c>
      <c r="D406" s="1" t="s">
        <v>72</v>
      </c>
      <c r="E406" s="1" t="s">
        <v>29</v>
      </c>
      <c r="F406" s="1" t="s">
        <v>34</v>
      </c>
      <c r="G406" s="1" t="s">
        <v>26</v>
      </c>
      <c r="H406" s="2">
        <v>1158.69</v>
      </c>
      <c r="I406" s="3">
        <v>1.37</v>
      </c>
      <c r="J406" s="2">
        <v>47.38</v>
      </c>
      <c r="K406" s="2">
        <v>65.12</v>
      </c>
      <c r="L406" s="2">
        <v>269.89999999999998</v>
      </c>
      <c r="M406" s="2">
        <v>0</v>
      </c>
      <c r="N406" s="2">
        <v>0</v>
      </c>
      <c r="O406" s="3">
        <v>12.7</v>
      </c>
      <c r="P406" s="3">
        <v>0.5</v>
      </c>
      <c r="Q406" s="2">
        <v>2.78</v>
      </c>
      <c r="R406" s="2">
        <v>0.89</v>
      </c>
      <c r="S406" s="2">
        <v>5.41</v>
      </c>
      <c r="T406" s="2">
        <v>11.91</v>
      </c>
      <c r="U406" s="2">
        <v>114.21</v>
      </c>
      <c r="V406" s="2">
        <f>SUM(tbl_ProfitPerTruck[[#This Row],[Truck_Fuel_Cost]:[Overhead_Allocation]])+SUM(K405:N406)</f>
        <v>540.08999999999992</v>
      </c>
      <c r="W406" s="2">
        <f>tbl_ProfitPerTruck[[#This Row],[Final_Invoice_Amount]]-SUM(tbl_ProfitPerTruck[[#This Row],[Direct_Labor_COGS]:[Permit_Fees_COGS]])</f>
        <v>823.67000000000007</v>
      </c>
      <c r="X406" s="2">
        <f>tbl_ProfitPerTruck[[#This Row],[Final_Invoice_Amount]]-tbl_ProfitPerTruck[[#This Row],[TTL_COSTS]]</f>
        <v>618.60000000000014</v>
      </c>
    </row>
    <row r="407" spans="1:24" x14ac:dyDescent="0.35">
      <c r="A407" s="13">
        <v>45785</v>
      </c>
      <c r="B407" s="13" t="s">
        <v>451</v>
      </c>
      <c r="C407" s="1" t="s">
        <v>457</v>
      </c>
      <c r="D407" s="1" t="s">
        <v>51</v>
      </c>
      <c r="E407" s="1" t="s">
        <v>29</v>
      </c>
      <c r="F407" s="1" t="s">
        <v>34</v>
      </c>
      <c r="G407" s="1" t="s">
        <v>43</v>
      </c>
      <c r="H407" s="2">
        <v>598.54</v>
      </c>
      <c r="I407" s="3">
        <v>0.83</v>
      </c>
      <c r="J407" s="2">
        <v>47.61</v>
      </c>
      <c r="K407" s="2">
        <v>39.630000000000003</v>
      </c>
      <c r="L407" s="2">
        <v>128.85</v>
      </c>
      <c r="M407" s="2">
        <v>0</v>
      </c>
      <c r="N407" s="2">
        <v>0</v>
      </c>
      <c r="O407" s="3">
        <v>6.1</v>
      </c>
      <c r="P407" s="3">
        <v>0.43</v>
      </c>
      <c r="Q407" s="2">
        <v>1.56</v>
      </c>
      <c r="R407" s="2">
        <v>0.54</v>
      </c>
      <c r="S407" s="2">
        <v>6.46</v>
      </c>
      <c r="T407" s="2">
        <v>8.3699999999999992</v>
      </c>
      <c r="U407" s="2">
        <v>57.21</v>
      </c>
      <c r="V407" s="2">
        <f>SUM(tbl_ProfitPerTruck[[#This Row],[Truck_Fuel_Cost]:[Overhead_Allocation]])+SUM(K406:N407)</f>
        <v>577.64</v>
      </c>
      <c r="W407" s="2">
        <f>tbl_ProfitPerTruck[[#This Row],[Final_Invoice_Amount]]-SUM(tbl_ProfitPerTruck[[#This Row],[Direct_Labor_COGS]:[Permit_Fees_COGS]])</f>
        <v>430.05999999999995</v>
      </c>
      <c r="X407" s="2">
        <f>tbl_ProfitPerTruck[[#This Row],[Final_Invoice_Amount]]-tbl_ProfitPerTruck[[#This Row],[TTL_COSTS]]</f>
        <v>20.899999999999977</v>
      </c>
    </row>
    <row r="408" spans="1:24" x14ac:dyDescent="0.35">
      <c r="A408" s="13">
        <v>45806</v>
      </c>
      <c r="B408" s="13" t="s">
        <v>451</v>
      </c>
      <c r="C408" s="1" t="s">
        <v>458</v>
      </c>
      <c r="D408" s="1" t="s">
        <v>39</v>
      </c>
      <c r="E408" s="1" t="s">
        <v>40</v>
      </c>
      <c r="F408" s="1" t="s">
        <v>30</v>
      </c>
      <c r="G408" s="1" t="s">
        <v>26</v>
      </c>
      <c r="H408" s="2">
        <v>244.95</v>
      </c>
      <c r="I408" s="3">
        <v>2.0499999999999998</v>
      </c>
      <c r="J408" s="2">
        <v>41.64</v>
      </c>
      <c r="K408" s="2">
        <v>85.22</v>
      </c>
      <c r="L408" s="2">
        <v>8.35</v>
      </c>
      <c r="M408" s="2">
        <v>0</v>
      </c>
      <c r="N408" s="2">
        <v>0</v>
      </c>
      <c r="O408" s="3">
        <v>24.7</v>
      </c>
      <c r="P408" s="3">
        <v>1.1100000000000001</v>
      </c>
      <c r="Q408" s="2">
        <v>5.63</v>
      </c>
      <c r="R408" s="2">
        <v>1.53</v>
      </c>
      <c r="S408" s="2">
        <v>5.56</v>
      </c>
      <c r="T408" s="2">
        <v>9</v>
      </c>
      <c r="U408" s="2">
        <v>25</v>
      </c>
      <c r="V408" s="2">
        <f>SUM(tbl_ProfitPerTruck[[#This Row],[Truck_Fuel_Cost]:[Overhead_Allocation]])+SUM(K407:N408)</f>
        <v>308.77</v>
      </c>
      <c r="W408" s="2">
        <f>tbl_ProfitPerTruck[[#This Row],[Final_Invoice_Amount]]-SUM(tbl_ProfitPerTruck[[#This Row],[Direct_Labor_COGS]:[Permit_Fees_COGS]])</f>
        <v>151.38</v>
      </c>
      <c r="X408" s="2">
        <f>tbl_ProfitPerTruck[[#This Row],[Final_Invoice_Amount]]-tbl_ProfitPerTruck[[#This Row],[TTL_COSTS]]</f>
        <v>-63.819999999999993</v>
      </c>
    </row>
    <row r="409" spans="1:24" x14ac:dyDescent="0.35">
      <c r="A409" s="13">
        <v>45780</v>
      </c>
      <c r="B409" s="13" t="s">
        <v>451</v>
      </c>
      <c r="C409" s="1" t="s">
        <v>459</v>
      </c>
      <c r="D409" s="1" t="s">
        <v>42</v>
      </c>
      <c r="E409" s="1" t="s">
        <v>24</v>
      </c>
      <c r="F409" s="1" t="s">
        <v>25</v>
      </c>
      <c r="G409" s="1" t="s">
        <v>31</v>
      </c>
      <c r="H409" s="2">
        <v>12733.38</v>
      </c>
      <c r="I409" s="3">
        <v>12.49</v>
      </c>
      <c r="J409" s="2">
        <v>47.54</v>
      </c>
      <c r="K409" s="2">
        <v>593.95000000000005</v>
      </c>
      <c r="L409" s="2">
        <v>3957.15</v>
      </c>
      <c r="M409" s="2">
        <v>0</v>
      </c>
      <c r="N409" s="2">
        <v>0</v>
      </c>
      <c r="O409" s="3">
        <v>3.4</v>
      </c>
      <c r="P409" s="3">
        <v>0.33</v>
      </c>
      <c r="Q409" s="2">
        <v>0.65</v>
      </c>
      <c r="R409" s="2">
        <v>0.36</v>
      </c>
      <c r="S409" s="2">
        <v>6.02</v>
      </c>
      <c r="T409" s="2">
        <v>10.75</v>
      </c>
      <c r="U409" s="2">
        <v>1001.39</v>
      </c>
      <c r="V409" s="2">
        <f>SUM(tbl_ProfitPerTruck[[#This Row],[Truck_Fuel_Cost]:[Overhead_Allocation]])+SUM(K408:N409)</f>
        <v>5663.84</v>
      </c>
      <c r="W409" s="2">
        <f>tbl_ProfitPerTruck[[#This Row],[Final_Invoice_Amount]]-SUM(tbl_ProfitPerTruck[[#This Row],[Direct_Labor_COGS]:[Permit_Fees_COGS]])</f>
        <v>8182.2799999999988</v>
      </c>
      <c r="X409" s="2">
        <f>tbl_ProfitPerTruck[[#This Row],[Final_Invoice_Amount]]-tbl_ProfitPerTruck[[#This Row],[TTL_COSTS]]</f>
        <v>7069.5399999999991</v>
      </c>
    </row>
    <row r="410" spans="1:24" x14ac:dyDescent="0.35">
      <c r="A410" s="13">
        <v>45788</v>
      </c>
      <c r="B410" s="13" t="s">
        <v>451</v>
      </c>
      <c r="C410" s="1" t="s">
        <v>460</v>
      </c>
      <c r="D410" s="1" t="s">
        <v>57</v>
      </c>
      <c r="E410" s="1" t="s">
        <v>24</v>
      </c>
      <c r="F410" s="1" t="s">
        <v>25</v>
      </c>
      <c r="G410" s="1" t="s">
        <v>26</v>
      </c>
      <c r="H410" s="2">
        <v>11104.35</v>
      </c>
      <c r="I410" s="3">
        <v>10.51</v>
      </c>
      <c r="J410" s="2">
        <v>47.48</v>
      </c>
      <c r="K410" s="2">
        <v>499</v>
      </c>
      <c r="L410" s="2">
        <v>4172.3100000000004</v>
      </c>
      <c r="M410" s="2">
        <v>0</v>
      </c>
      <c r="N410" s="2">
        <v>312.7</v>
      </c>
      <c r="O410" s="3">
        <v>32.700000000000003</v>
      </c>
      <c r="P410" s="3">
        <v>1.53</v>
      </c>
      <c r="Q410" s="2">
        <v>7.45</v>
      </c>
      <c r="R410" s="2">
        <v>2.52</v>
      </c>
      <c r="S410" s="2">
        <v>7.4</v>
      </c>
      <c r="T410" s="2">
        <v>10.49</v>
      </c>
      <c r="U410" s="2">
        <v>721.71</v>
      </c>
      <c r="V410" s="2">
        <f>SUM(tbl_ProfitPerTruck[[#This Row],[Truck_Fuel_Cost]:[Overhead_Allocation]])+SUM(K409:N410)</f>
        <v>10284.68</v>
      </c>
      <c r="W410" s="2">
        <f>tbl_ProfitPerTruck[[#This Row],[Final_Invoice_Amount]]-SUM(tbl_ProfitPerTruck[[#This Row],[Direct_Labor_COGS]:[Permit_Fees_COGS]])</f>
        <v>6120.34</v>
      </c>
      <c r="X410" s="2">
        <f>tbl_ProfitPerTruck[[#This Row],[Final_Invoice_Amount]]-tbl_ProfitPerTruck[[#This Row],[TTL_COSTS]]</f>
        <v>819.67000000000007</v>
      </c>
    </row>
    <row r="411" spans="1:24" x14ac:dyDescent="0.35">
      <c r="A411" s="13">
        <v>45802</v>
      </c>
      <c r="B411" s="13" t="s">
        <v>451</v>
      </c>
      <c r="C411" s="1" t="s">
        <v>461</v>
      </c>
      <c r="D411" s="1" t="s">
        <v>23</v>
      </c>
      <c r="E411" s="1" t="s">
        <v>24</v>
      </c>
      <c r="F411" s="1" t="s">
        <v>34</v>
      </c>
      <c r="G411" s="1" t="s">
        <v>37</v>
      </c>
      <c r="H411" s="2">
        <v>1006.29</v>
      </c>
      <c r="I411" s="3">
        <v>2.5</v>
      </c>
      <c r="J411" s="2">
        <v>42.81</v>
      </c>
      <c r="K411" s="2">
        <v>107.17</v>
      </c>
      <c r="L411" s="2">
        <v>111.9</v>
      </c>
      <c r="M411" s="2">
        <v>0</v>
      </c>
      <c r="N411" s="2">
        <v>0</v>
      </c>
      <c r="O411" s="3">
        <v>14</v>
      </c>
      <c r="P411" s="3">
        <v>0.78</v>
      </c>
      <c r="Q411" s="2">
        <v>2.95</v>
      </c>
      <c r="R411" s="2">
        <v>1.0900000000000001</v>
      </c>
      <c r="S411" s="2">
        <v>6.01</v>
      </c>
      <c r="T411" s="2">
        <v>11.2</v>
      </c>
      <c r="U411" s="2">
        <v>99.67</v>
      </c>
      <c r="V411" s="2">
        <f>SUM(tbl_ProfitPerTruck[[#This Row],[Truck_Fuel_Cost]:[Overhead_Allocation]])+SUM(K410:N411)</f>
        <v>5324</v>
      </c>
      <c r="W411" s="2">
        <f>tbl_ProfitPerTruck[[#This Row],[Final_Invoice_Amount]]-SUM(tbl_ProfitPerTruck[[#This Row],[Direct_Labor_COGS]:[Permit_Fees_COGS]])</f>
        <v>787.22</v>
      </c>
      <c r="X411" s="2">
        <f>tbl_ProfitPerTruck[[#This Row],[Final_Invoice_Amount]]-tbl_ProfitPerTruck[[#This Row],[TTL_COSTS]]</f>
        <v>-4317.71</v>
      </c>
    </row>
    <row r="412" spans="1:24" x14ac:dyDescent="0.35">
      <c r="A412" s="13">
        <v>45790</v>
      </c>
      <c r="B412" s="13" t="s">
        <v>451</v>
      </c>
      <c r="C412" s="1" t="s">
        <v>462</v>
      </c>
      <c r="D412" s="1" t="s">
        <v>47</v>
      </c>
      <c r="E412" s="1" t="s">
        <v>29</v>
      </c>
      <c r="F412" s="1" t="s">
        <v>34</v>
      </c>
      <c r="G412" s="1" t="s">
        <v>43</v>
      </c>
      <c r="H412" s="2">
        <v>775.66</v>
      </c>
      <c r="I412" s="3">
        <v>2</v>
      </c>
      <c r="J412" s="2">
        <v>48.95</v>
      </c>
      <c r="K412" s="2">
        <v>98.03</v>
      </c>
      <c r="L412" s="2">
        <v>143.41</v>
      </c>
      <c r="M412" s="2">
        <v>0</v>
      </c>
      <c r="N412" s="2">
        <v>0</v>
      </c>
      <c r="O412" s="3">
        <v>11.6</v>
      </c>
      <c r="P412" s="3">
        <v>0.5</v>
      </c>
      <c r="Q412" s="2">
        <v>2.2799999999999998</v>
      </c>
      <c r="R412" s="2">
        <v>0.85</v>
      </c>
      <c r="S412" s="2">
        <v>7.32</v>
      </c>
      <c r="T412" s="2">
        <v>8.7200000000000006</v>
      </c>
      <c r="U412" s="2">
        <v>92.53</v>
      </c>
      <c r="V412" s="2">
        <f>SUM(tbl_ProfitPerTruck[[#This Row],[Truck_Fuel_Cost]:[Overhead_Allocation]])+SUM(K411:N412)</f>
        <v>572.21</v>
      </c>
      <c r="W412" s="2">
        <f>tbl_ProfitPerTruck[[#This Row],[Final_Invoice_Amount]]-SUM(tbl_ProfitPerTruck[[#This Row],[Direct_Labor_COGS]:[Permit_Fees_COGS]])</f>
        <v>534.22</v>
      </c>
      <c r="X412" s="2">
        <f>tbl_ProfitPerTruck[[#This Row],[Final_Invoice_Amount]]-tbl_ProfitPerTruck[[#This Row],[TTL_COSTS]]</f>
        <v>203.44999999999993</v>
      </c>
    </row>
    <row r="413" spans="1:24" x14ac:dyDescent="0.35">
      <c r="A413" s="13">
        <v>45787</v>
      </c>
      <c r="B413" s="13" t="s">
        <v>451</v>
      </c>
      <c r="C413" s="1" t="s">
        <v>463</v>
      </c>
      <c r="D413" s="1" t="s">
        <v>45</v>
      </c>
      <c r="E413" s="1" t="s">
        <v>29</v>
      </c>
      <c r="F413" s="1" t="s">
        <v>34</v>
      </c>
      <c r="G413" s="1" t="s">
        <v>26</v>
      </c>
      <c r="H413" s="2">
        <v>753.22</v>
      </c>
      <c r="I413" s="3">
        <v>2.08</v>
      </c>
      <c r="J413" s="2">
        <v>38.479999999999997</v>
      </c>
      <c r="K413" s="2">
        <v>80.099999999999994</v>
      </c>
      <c r="L413" s="2">
        <v>123.03</v>
      </c>
      <c r="M413" s="2">
        <v>0</v>
      </c>
      <c r="N413" s="2">
        <v>0</v>
      </c>
      <c r="O413" s="3">
        <v>15</v>
      </c>
      <c r="P413" s="3">
        <v>0.79</v>
      </c>
      <c r="Q413" s="2">
        <v>3.49</v>
      </c>
      <c r="R413" s="2">
        <v>0.88</v>
      </c>
      <c r="S413" s="2">
        <v>7.38</v>
      </c>
      <c r="T413" s="2">
        <v>10.18</v>
      </c>
      <c r="U413" s="2">
        <v>79.81</v>
      </c>
      <c r="V413" s="2">
        <f>SUM(tbl_ProfitPerTruck[[#This Row],[Truck_Fuel_Cost]:[Overhead_Allocation]])+SUM(K412:N413)</f>
        <v>546.30999999999995</v>
      </c>
      <c r="W413" s="2">
        <f>tbl_ProfitPerTruck[[#This Row],[Final_Invoice_Amount]]-SUM(tbl_ProfitPerTruck[[#This Row],[Direct_Labor_COGS]:[Permit_Fees_COGS]])</f>
        <v>550.09</v>
      </c>
      <c r="X413" s="2">
        <f>tbl_ProfitPerTruck[[#This Row],[Final_Invoice_Amount]]-tbl_ProfitPerTruck[[#This Row],[TTL_COSTS]]</f>
        <v>206.91000000000008</v>
      </c>
    </row>
    <row r="414" spans="1:24" x14ac:dyDescent="0.35">
      <c r="A414" s="13">
        <v>45794</v>
      </c>
      <c r="B414" s="13" t="s">
        <v>451</v>
      </c>
      <c r="C414" s="1" t="s">
        <v>464</v>
      </c>
      <c r="D414" s="1" t="s">
        <v>80</v>
      </c>
      <c r="E414" s="1" t="s">
        <v>29</v>
      </c>
      <c r="F414" s="1" t="s">
        <v>34</v>
      </c>
      <c r="G414" s="1" t="s">
        <v>52</v>
      </c>
      <c r="H414" s="2">
        <v>825.54</v>
      </c>
      <c r="I414" s="3">
        <v>1.31</v>
      </c>
      <c r="J414" s="2">
        <v>39.76</v>
      </c>
      <c r="K414" s="2">
        <v>52.24</v>
      </c>
      <c r="L414" s="2">
        <v>86.58</v>
      </c>
      <c r="M414" s="2">
        <v>0</v>
      </c>
      <c r="N414" s="2">
        <v>0</v>
      </c>
      <c r="O414" s="3">
        <v>35.4</v>
      </c>
      <c r="P414" s="3">
        <v>1.74</v>
      </c>
      <c r="Q414" s="2">
        <v>6.41</v>
      </c>
      <c r="R414" s="2">
        <v>3.66</v>
      </c>
      <c r="S414" s="2">
        <v>7.18</v>
      </c>
      <c r="T414" s="2">
        <v>9.16</v>
      </c>
      <c r="U414" s="2">
        <v>76.06</v>
      </c>
      <c r="V414" s="2">
        <f>SUM(tbl_ProfitPerTruck[[#This Row],[Truck_Fuel_Cost]:[Overhead_Allocation]])+SUM(K413:N414)</f>
        <v>444.41999999999996</v>
      </c>
      <c r="W414" s="2">
        <f>tbl_ProfitPerTruck[[#This Row],[Final_Invoice_Amount]]-SUM(tbl_ProfitPerTruck[[#This Row],[Direct_Labor_COGS]:[Permit_Fees_COGS]])</f>
        <v>686.72</v>
      </c>
      <c r="X414" s="2">
        <f>tbl_ProfitPerTruck[[#This Row],[Final_Invoice_Amount]]-tbl_ProfitPerTruck[[#This Row],[TTL_COSTS]]</f>
        <v>381.12</v>
      </c>
    </row>
    <row r="415" spans="1:24" x14ac:dyDescent="0.35">
      <c r="A415" s="13">
        <v>45803</v>
      </c>
      <c r="B415" s="13" t="s">
        <v>451</v>
      </c>
      <c r="C415" s="1" t="s">
        <v>465</v>
      </c>
      <c r="D415" s="1" t="s">
        <v>39</v>
      </c>
      <c r="E415" s="1" t="s">
        <v>40</v>
      </c>
      <c r="F415" s="1" t="s">
        <v>30</v>
      </c>
      <c r="G415" s="1" t="s">
        <v>26</v>
      </c>
      <c r="H415" s="2">
        <v>313.88</v>
      </c>
      <c r="I415" s="3">
        <v>0.53</v>
      </c>
      <c r="J415" s="2">
        <v>45.25</v>
      </c>
      <c r="K415" s="2">
        <v>24.12</v>
      </c>
      <c r="L415" s="2">
        <v>20.13</v>
      </c>
      <c r="M415" s="2">
        <v>0</v>
      </c>
      <c r="N415" s="2">
        <v>0</v>
      </c>
      <c r="O415" s="3">
        <v>18.8</v>
      </c>
      <c r="P415" s="3">
        <v>1.04</v>
      </c>
      <c r="Q415" s="2">
        <v>3.49</v>
      </c>
      <c r="R415" s="2">
        <v>2.17</v>
      </c>
      <c r="S415" s="2">
        <v>4.6500000000000004</v>
      </c>
      <c r="T415" s="2">
        <v>9.74</v>
      </c>
      <c r="U415" s="2">
        <v>35.6</v>
      </c>
      <c r="V415" s="2">
        <f>SUM(tbl_ProfitPerTruck[[#This Row],[Truck_Fuel_Cost]:[Overhead_Allocation]])+SUM(K414:N415)</f>
        <v>238.72</v>
      </c>
      <c r="W415" s="2">
        <f>tbl_ProfitPerTruck[[#This Row],[Final_Invoice_Amount]]-SUM(tbl_ProfitPerTruck[[#This Row],[Direct_Labor_COGS]:[Permit_Fees_COGS]])</f>
        <v>269.63</v>
      </c>
      <c r="X415" s="2">
        <f>tbl_ProfitPerTruck[[#This Row],[Final_Invoice_Amount]]-tbl_ProfitPerTruck[[#This Row],[TTL_COSTS]]</f>
        <v>75.16</v>
      </c>
    </row>
    <row r="416" spans="1:24" x14ac:dyDescent="0.35">
      <c r="A416" s="13">
        <v>45782</v>
      </c>
      <c r="B416" s="13" t="s">
        <v>451</v>
      </c>
      <c r="C416" s="1" t="s">
        <v>466</v>
      </c>
      <c r="D416" s="1" t="s">
        <v>49</v>
      </c>
      <c r="E416" s="1" t="s">
        <v>29</v>
      </c>
      <c r="F416" s="1" t="s">
        <v>30</v>
      </c>
      <c r="G416" s="1" t="s">
        <v>31</v>
      </c>
      <c r="H416" s="2">
        <v>324.62</v>
      </c>
      <c r="I416" s="3">
        <v>0.76</v>
      </c>
      <c r="J416" s="2">
        <v>41.06</v>
      </c>
      <c r="K416" s="2">
        <v>31.36</v>
      </c>
      <c r="L416" s="2">
        <v>18.940000000000001</v>
      </c>
      <c r="M416" s="2">
        <v>0</v>
      </c>
      <c r="N416" s="2">
        <v>0</v>
      </c>
      <c r="O416" s="3">
        <v>9.3000000000000007</v>
      </c>
      <c r="P416" s="3">
        <v>0.62</v>
      </c>
      <c r="Q416" s="2">
        <v>1.72</v>
      </c>
      <c r="R416" s="2">
        <v>0.84</v>
      </c>
      <c r="S416" s="2">
        <v>4.75</v>
      </c>
      <c r="T416" s="2">
        <v>7.77</v>
      </c>
      <c r="U416" s="2">
        <v>28.04</v>
      </c>
      <c r="V416" s="2">
        <f>SUM(tbl_ProfitPerTruck[[#This Row],[Truck_Fuel_Cost]:[Overhead_Allocation]])+SUM(K415:N416)</f>
        <v>137.66999999999999</v>
      </c>
      <c r="W416" s="2">
        <f>tbl_ProfitPerTruck[[#This Row],[Final_Invoice_Amount]]-SUM(tbl_ProfitPerTruck[[#This Row],[Direct_Labor_COGS]:[Permit_Fees_COGS]])</f>
        <v>274.32</v>
      </c>
      <c r="X416" s="2">
        <f>tbl_ProfitPerTruck[[#This Row],[Final_Invoice_Amount]]-tbl_ProfitPerTruck[[#This Row],[TTL_COSTS]]</f>
        <v>186.95000000000002</v>
      </c>
    </row>
    <row r="417" spans="1:24" x14ac:dyDescent="0.35">
      <c r="A417" s="13">
        <v>45783</v>
      </c>
      <c r="B417" s="13" t="s">
        <v>451</v>
      </c>
      <c r="C417" s="1" t="s">
        <v>467</v>
      </c>
      <c r="D417" s="1" t="s">
        <v>23</v>
      </c>
      <c r="E417" s="1" t="s">
        <v>24</v>
      </c>
      <c r="F417" s="1" t="s">
        <v>25</v>
      </c>
      <c r="G417" s="1" t="s">
        <v>52</v>
      </c>
      <c r="H417" s="2">
        <v>12782.28</v>
      </c>
      <c r="I417" s="3">
        <v>9.91</v>
      </c>
      <c r="J417" s="2">
        <v>39.159999999999997</v>
      </c>
      <c r="K417" s="2">
        <v>387.85</v>
      </c>
      <c r="L417" s="2">
        <v>4111.59</v>
      </c>
      <c r="M417" s="2">
        <v>0</v>
      </c>
      <c r="N417" s="2">
        <v>0</v>
      </c>
      <c r="O417" s="3">
        <v>12.2</v>
      </c>
      <c r="P417" s="3">
        <v>0.69</v>
      </c>
      <c r="Q417" s="2">
        <v>2.95</v>
      </c>
      <c r="R417" s="2">
        <v>1.41</v>
      </c>
      <c r="S417" s="2">
        <v>6.54</v>
      </c>
      <c r="T417" s="2">
        <v>9.85</v>
      </c>
      <c r="U417" s="2">
        <v>1234.92</v>
      </c>
      <c r="V417" s="2">
        <f>SUM(tbl_ProfitPerTruck[[#This Row],[Truck_Fuel_Cost]:[Overhead_Allocation]])+SUM(K416:N417)</f>
        <v>5805.41</v>
      </c>
      <c r="W417" s="2">
        <f>tbl_ProfitPerTruck[[#This Row],[Final_Invoice_Amount]]-SUM(tbl_ProfitPerTruck[[#This Row],[Direct_Labor_COGS]:[Permit_Fees_COGS]])</f>
        <v>8282.84</v>
      </c>
      <c r="X417" s="2">
        <f>tbl_ProfitPerTruck[[#This Row],[Final_Invoice_Amount]]-tbl_ProfitPerTruck[[#This Row],[TTL_COSTS]]</f>
        <v>6976.8700000000008</v>
      </c>
    </row>
    <row r="418" spans="1:24" x14ac:dyDescent="0.35">
      <c r="A418" s="13">
        <v>45804</v>
      </c>
      <c r="B418" s="13" t="s">
        <v>451</v>
      </c>
      <c r="C418" s="1" t="s">
        <v>468</v>
      </c>
      <c r="D418" s="1" t="s">
        <v>57</v>
      </c>
      <c r="E418" s="1" t="s">
        <v>24</v>
      </c>
      <c r="F418" s="1" t="s">
        <v>25</v>
      </c>
      <c r="G418" s="1" t="s">
        <v>35</v>
      </c>
      <c r="H418" s="2">
        <v>8923.17</v>
      </c>
      <c r="I418" s="3">
        <v>10.56</v>
      </c>
      <c r="J418" s="2">
        <v>43.64</v>
      </c>
      <c r="K418" s="2">
        <v>460.95</v>
      </c>
      <c r="L418" s="2">
        <v>3240.44</v>
      </c>
      <c r="M418" s="2">
        <v>0</v>
      </c>
      <c r="N418" s="2">
        <v>0</v>
      </c>
      <c r="O418" s="3">
        <v>3.2</v>
      </c>
      <c r="P418" s="3">
        <v>0.27</v>
      </c>
      <c r="Q418" s="2">
        <v>0.9</v>
      </c>
      <c r="R418" s="2">
        <v>0.23</v>
      </c>
      <c r="S418" s="2">
        <v>6.11</v>
      </c>
      <c r="T418" s="2">
        <v>9.67</v>
      </c>
      <c r="U418" s="2">
        <v>752.57</v>
      </c>
      <c r="V418" s="2">
        <f>SUM(tbl_ProfitPerTruck[[#This Row],[Truck_Fuel_Cost]:[Overhead_Allocation]])+SUM(K417:N418)</f>
        <v>8970.31</v>
      </c>
      <c r="W418" s="2">
        <f>tbl_ProfitPerTruck[[#This Row],[Final_Invoice_Amount]]-SUM(tbl_ProfitPerTruck[[#This Row],[Direct_Labor_COGS]:[Permit_Fees_COGS]])</f>
        <v>5221.7800000000007</v>
      </c>
      <c r="X418" s="2">
        <f>tbl_ProfitPerTruck[[#This Row],[Final_Invoice_Amount]]-tbl_ProfitPerTruck[[#This Row],[TTL_COSTS]]</f>
        <v>-47.139999999999418</v>
      </c>
    </row>
    <row r="419" spans="1:24" x14ac:dyDescent="0.35">
      <c r="A419" s="13">
        <v>45790</v>
      </c>
      <c r="B419" s="13" t="s">
        <v>451</v>
      </c>
      <c r="C419" s="1" t="s">
        <v>469</v>
      </c>
      <c r="D419" s="1" t="s">
        <v>51</v>
      </c>
      <c r="E419" s="1" t="s">
        <v>29</v>
      </c>
      <c r="F419" s="1" t="s">
        <v>34</v>
      </c>
      <c r="G419" s="1" t="s">
        <v>52</v>
      </c>
      <c r="H419" s="2">
        <v>830.9</v>
      </c>
      <c r="I419" s="3">
        <v>2.08</v>
      </c>
      <c r="J419" s="2">
        <v>43.76</v>
      </c>
      <c r="K419" s="2">
        <v>91.1</v>
      </c>
      <c r="L419" s="2">
        <v>96.63</v>
      </c>
      <c r="M419" s="2">
        <v>0</v>
      </c>
      <c r="N419" s="2">
        <v>0</v>
      </c>
      <c r="O419" s="3">
        <v>12.6</v>
      </c>
      <c r="P419" s="3">
        <v>0.67</v>
      </c>
      <c r="Q419" s="2">
        <v>2.4300000000000002</v>
      </c>
      <c r="R419" s="2">
        <v>1.38</v>
      </c>
      <c r="S419" s="2">
        <v>6.95</v>
      </c>
      <c r="T419" s="2">
        <v>7.07</v>
      </c>
      <c r="U419" s="2">
        <v>94.51</v>
      </c>
      <c r="V419" s="2">
        <f>SUM(tbl_ProfitPerTruck[[#This Row],[Truck_Fuel_Cost]:[Overhead_Allocation]])+SUM(K418:N419)</f>
        <v>4001.46</v>
      </c>
      <c r="W419" s="2">
        <f>tbl_ProfitPerTruck[[#This Row],[Final_Invoice_Amount]]-SUM(tbl_ProfitPerTruck[[#This Row],[Direct_Labor_COGS]:[Permit_Fees_COGS]])</f>
        <v>643.16999999999996</v>
      </c>
      <c r="X419" s="2">
        <f>tbl_ProfitPerTruck[[#This Row],[Final_Invoice_Amount]]-tbl_ProfitPerTruck[[#This Row],[TTL_COSTS]]</f>
        <v>-3170.56</v>
      </c>
    </row>
    <row r="420" spans="1:24" x14ac:dyDescent="0.35">
      <c r="A420" s="13">
        <v>45805</v>
      </c>
      <c r="B420" s="13" t="s">
        <v>451</v>
      </c>
      <c r="C420" s="1" t="s">
        <v>470</v>
      </c>
      <c r="D420" s="1" t="s">
        <v>28</v>
      </c>
      <c r="E420" s="1" t="s">
        <v>29</v>
      </c>
      <c r="F420" s="1" t="s">
        <v>30</v>
      </c>
      <c r="G420" s="1" t="s">
        <v>35</v>
      </c>
      <c r="H420" s="2">
        <v>320.64</v>
      </c>
      <c r="I420" s="3">
        <v>0.4</v>
      </c>
      <c r="J420" s="2">
        <v>42.6</v>
      </c>
      <c r="K420" s="2">
        <v>17.04</v>
      </c>
      <c r="L420" s="2">
        <v>25.45</v>
      </c>
      <c r="M420" s="2">
        <v>0</v>
      </c>
      <c r="N420" s="2">
        <v>0</v>
      </c>
      <c r="O420" s="3">
        <v>27.9</v>
      </c>
      <c r="P420" s="3">
        <v>1.22</v>
      </c>
      <c r="Q420" s="2">
        <v>7.11</v>
      </c>
      <c r="R420" s="2">
        <v>1.85</v>
      </c>
      <c r="S420" s="2">
        <v>4.93</v>
      </c>
      <c r="T420" s="2">
        <v>7.93</v>
      </c>
      <c r="U420" s="2">
        <v>25</v>
      </c>
      <c r="V420" s="2">
        <f>SUM(tbl_ProfitPerTruck[[#This Row],[Truck_Fuel_Cost]:[Overhead_Allocation]])+SUM(K419:N420)</f>
        <v>277.03999999999996</v>
      </c>
      <c r="W420" s="2">
        <f>tbl_ProfitPerTruck[[#This Row],[Final_Invoice_Amount]]-SUM(tbl_ProfitPerTruck[[#This Row],[Direct_Labor_COGS]:[Permit_Fees_COGS]])</f>
        <v>278.14999999999998</v>
      </c>
      <c r="X420" s="2">
        <f>tbl_ProfitPerTruck[[#This Row],[Final_Invoice_Amount]]-tbl_ProfitPerTruck[[#This Row],[TTL_COSTS]]</f>
        <v>43.600000000000023</v>
      </c>
    </row>
    <row r="421" spans="1:24" x14ac:dyDescent="0.35">
      <c r="A421" s="13">
        <v>45799</v>
      </c>
      <c r="B421" s="13" t="s">
        <v>451</v>
      </c>
      <c r="C421" s="1" t="s">
        <v>471</v>
      </c>
      <c r="D421" s="1" t="s">
        <v>57</v>
      </c>
      <c r="E421" s="1" t="s">
        <v>24</v>
      </c>
      <c r="F421" s="1" t="s">
        <v>34</v>
      </c>
      <c r="G421" s="1" t="s">
        <v>52</v>
      </c>
      <c r="H421" s="2">
        <v>973.25</v>
      </c>
      <c r="I421" s="3">
        <v>2.15</v>
      </c>
      <c r="J421" s="2">
        <v>49.3</v>
      </c>
      <c r="K421" s="2">
        <v>106.19</v>
      </c>
      <c r="L421" s="2">
        <v>121.75</v>
      </c>
      <c r="M421" s="2">
        <v>0</v>
      </c>
      <c r="N421" s="2">
        <v>0</v>
      </c>
      <c r="O421" s="3">
        <v>19.899999999999999</v>
      </c>
      <c r="P421" s="3">
        <v>0.98</v>
      </c>
      <c r="Q421" s="2">
        <v>5.31</v>
      </c>
      <c r="R421" s="2">
        <v>1.81</v>
      </c>
      <c r="S421" s="2">
        <v>6.65</v>
      </c>
      <c r="T421" s="2">
        <v>8.86</v>
      </c>
      <c r="U421" s="2">
        <v>63.79</v>
      </c>
      <c r="V421" s="2">
        <f>SUM(tbl_ProfitPerTruck[[#This Row],[Truck_Fuel_Cost]:[Overhead_Allocation]])+SUM(K420:N421)</f>
        <v>356.85</v>
      </c>
      <c r="W421" s="2">
        <f>tbl_ProfitPerTruck[[#This Row],[Final_Invoice_Amount]]-SUM(tbl_ProfitPerTruck[[#This Row],[Direct_Labor_COGS]:[Permit_Fees_COGS]])</f>
        <v>745.31</v>
      </c>
      <c r="X421" s="2">
        <f>tbl_ProfitPerTruck[[#This Row],[Final_Invoice_Amount]]-tbl_ProfitPerTruck[[#This Row],[TTL_COSTS]]</f>
        <v>616.4</v>
      </c>
    </row>
    <row r="422" spans="1:24" x14ac:dyDescent="0.35">
      <c r="A422" s="13">
        <v>45783</v>
      </c>
      <c r="B422" s="13" t="s">
        <v>451</v>
      </c>
      <c r="C422" s="1" t="s">
        <v>472</v>
      </c>
      <c r="D422" s="1" t="s">
        <v>72</v>
      </c>
      <c r="E422" s="1" t="s">
        <v>29</v>
      </c>
      <c r="F422" s="1" t="s">
        <v>34</v>
      </c>
      <c r="G422" s="1" t="s">
        <v>52</v>
      </c>
      <c r="H422" s="2">
        <v>984.29</v>
      </c>
      <c r="I422" s="3">
        <v>0.94</v>
      </c>
      <c r="J422" s="2">
        <v>42.4</v>
      </c>
      <c r="K422" s="2">
        <v>40</v>
      </c>
      <c r="L422" s="2">
        <v>204.66</v>
      </c>
      <c r="M422" s="2">
        <v>0</v>
      </c>
      <c r="N422" s="2">
        <v>0</v>
      </c>
      <c r="O422" s="3">
        <v>21.4</v>
      </c>
      <c r="P422" s="3">
        <v>1.04</v>
      </c>
      <c r="Q422" s="2">
        <v>4.95</v>
      </c>
      <c r="R422" s="2">
        <v>2.1</v>
      </c>
      <c r="S422" s="2">
        <v>7.01</v>
      </c>
      <c r="T422" s="2">
        <v>8.61</v>
      </c>
      <c r="U422" s="2">
        <v>111.56</v>
      </c>
      <c r="V422" s="2">
        <f>SUM(tbl_ProfitPerTruck[[#This Row],[Truck_Fuel_Cost]:[Overhead_Allocation]])+SUM(K421:N422)</f>
        <v>606.83000000000004</v>
      </c>
      <c r="W422" s="2">
        <f>tbl_ProfitPerTruck[[#This Row],[Final_Invoice_Amount]]-SUM(tbl_ProfitPerTruck[[#This Row],[Direct_Labor_COGS]:[Permit_Fees_COGS]])</f>
        <v>739.63</v>
      </c>
      <c r="X422" s="2">
        <f>tbl_ProfitPerTruck[[#This Row],[Final_Invoice_Amount]]-tbl_ProfitPerTruck[[#This Row],[TTL_COSTS]]</f>
        <v>377.45999999999992</v>
      </c>
    </row>
    <row r="423" spans="1:24" x14ac:dyDescent="0.35">
      <c r="A423" s="13">
        <v>45779</v>
      </c>
      <c r="B423" s="13" t="s">
        <v>451</v>
      </c>
      <c r="C423" s="1" t="s">
        <v>473</v>
      </c>
      <c r="D423" s="1" t="s">
        <v>49</v>
      </c>
      <c r="E423" s="1" t="s">
        <v>29</v>
      </c>
      <c r="F423" s="1" t="s">
        <v>34</v>
      </c>
      <c r="G423" s="1" t="s">
        <v>35</v>
      </c>
      <c r="H423" s="2">
        <v>1337.71</v>
      </c>
      <c r="I423" s="3">
        <v>2.42</v>
      </c>
      <c r="J423" s="2">
        <v>48.76</v>
      </c>
      <c r="K423" s="2">
        <v>117.84</v>
      </c>
      <c r="L423" s="2">
        <v>146.21</v>
      </c>
      <c r="M423" s="2">
        <v>0</v>
      </c>
      <c r="N423" s="2">
        <v>0</v>
      </c>
      <c r="O423" s="3">
        <v>9.9</v>
      </c>
      <c r="P423" s="3">
        <v>0.36</v>
      </c>
      <c r="Q423" s="2">
        <v>2.16</v>
      </c>
      <c r="R423" s="2">
        <v>0.74</v>
      </c>
      <c r="S423" s="2">
        <v>5.45</v>
      </c>
      <c r="T423" s="2">
        <v>9.4600000000000009</v>
      </c>
      <c r="U423" s="2">
        <v>106.01</v>
      </c>
      <c r="V423" s="2">
        <f>SUM(tbl_ProfitPerTruck[[#This Row],[Truck_Fuel_Cost]:[Overhead_Allocation]])+SUM(K422:N423)</f>
        <v>632.53000000000009</v>
      </c>
      <c r="W423" s="2">
        <f>tbl_ProfitPerTruck[[#This Row],[Final_Invoice_Amount]]-SUM(tbl_ProfitPerTruck[[#This Row],[Direct_Labor_COGS]:[Permit_Fees_COGS]])</f>
        <v>1073.6600000000001</v>
      </c>
      <c r="X423" s="2">
        <f>tbl_ProfitPerTruck[[#This Row],[Final_Invoice_Amount]]-tbl_ProfitPerTruck[[#This Row],[TTL_COSTS]]</f>
        <v>705.18</v>
      </c>
    </row>
    <row r="424" spans="1:24" x14ac:dyDescent="0.35">
      <c r="A424" s="13">
        <v>45795</v>
      </c>
      <c r="B424" s="13" t="s">
        <v>451</v>
      </c>
      <c r="C424" s="1" t="s">
        <v>474</v>
      </c>
      <c r="D424" s="1" t="s">
        <v>23</v>
      </c>
      <c r="E424" s="1" t="s">
        <v>24</v>
      </c>
      <c r="F424" s="1" t="s">
        <v>25</v>
      </c>
      <c r="G424" s="1" t="s">
        <v>31</v>
      </c>
      <c r="H424" s="2">
        <v>12240.14</v>
      </c>
      <c r="I424" s="3">
        <v>10.69</v>
      </c>
      <c r="J424" s="2">
        <v>53.84</v>
      </c>
      <c r="K424" s="2">
        <v>575.69000000000005</v>
      </c>
      <c r="L424" s="2">
        <v>4582.21</v>
      </c>
      <c r="M424" s="2">
        <v>0</v>
      </c>
      <c r="N424" s="2">
        <v>0</v>
      </c>
      <c r="O424" s="3">
        <v>21.2</v>
      </c>
      <c r="P424" s="3">
        <v>0.98</v>
      </c>
      <c r="Q424" s="2">
        <v>3.82</v>
      </c>
      <c r="R424" s="2">
        <v>2.3199999999999998</v>
      </c>
      <c r="S424" s="2">
        <v>5.64</v>
      </c>
      <c r="T424" s="2">
        <v>9.48</v>
      </c>
      <c r="U424" s="2">
        <v>740.11</v>
      </c>
      <c r="V424" s="2">
        <f>SUM(tbl_ProfitPerTruck[[#This Row],[Truck_Fuel_Cost]:[Overhead_Allocation]])+SUM(K423:N424)</f>
        <v>6183.32</v>
      </c>
      <c r="W424" s="2">
        <f>tbl_ProfitPerTruck[[#This Row],[Final_Invoice_Amount]]-SUM(tbl_ProfitPerTruck[[#This Row],[Direct_Labor_COGS]:[Permit_Fees_COGS]])</f>
        <v>7082.24</v>
      </c>
      <c r="X424" s="2">
        <f>tbl_ProfitPerTruck[[#This Row],[Final_Invoice_Amount]]-tbl_ProfitPerTruck[[#This Row],[TTL_COSTS]]</f>
        <v>6056.82</v>
      </c>
    </row>
    <row r="425" spans="1:24" x14ac:dyDescent="0.35">
      <c r="A425" s="13">
        <v>45795</v>
      </c>
      <c r="B425" s="13" t="s">
        <v>451</v>
      </c>
      <c r="C425" s="1" t="s">
        <v>475</v>
      </c>
      <c r="D425" s="1" t="s">
        <v>83</v>
      </c>
      <c r="E425" s="1" t="s">
        <v>29</v>
      </c>
      <c r="F425" s="1" t="s">
        <v>34</v>
      </c>
      <c r="G425" s="1" t="s">
        <v>43</v>
      </c>
      <c r="H425" s="2">
        <v>1227.28</v>
      </c>
      <c r="I425" s="3">
        <v>2.68</v>
      </c>
      <c r="J425" s="2">
        <v>47.03</v>
      </c>
      <c r="K425" s="2">
        <v>126.26</v>
      </c>
      <c r="L425" s="2">
        <v>129.43</v>
      </c>
      <c r="M425" s="2">
        <v>0</v>
      </c>
      <c r="N425" s="2">
        <v>0</v>
      </c>
      <c r="O425" s="3">
        <v>14.1</v>
      </c>
      <c r="P425" s="3">
        <v>0.8</v>
      </c>
      <c r="Q425" s="2">
        <v>3.19</v>
      </c>
      <c r="R425" s="2">
        <v>0.92</v>
      </c>
      <c r="S425" s="2">
        <v>4.9000000000000004</v>
      </c>
      <c r="T425" s="2">
        <v>11.77</v>
      </c>
      <c r="U425" s="2">
        <v>78.989999999999995</v>
      </c>
      <c r="V425" s="2">
        <f>SUM(tbl_ProfitPerTruck[[#This Row],[Truck_Fuel_Cost]:[Overhead_Allocation]])+SUM(K424:N425)</f>
        <v>5513.3600000000006</v>
      </c>
      <c r="W425" s="2">
        <f>tbl_ProfitPerTruck[[#This Row],[Final_Invoice_Amount]]-SUM(tbl_ProfitPerTruck[[#This Row],[Direct_Labor_COGS]:[Permit_Fees_COGS]])</f>
        <v>971.58999999999992</v>
      </c>
      <c r="X425" s="2">
        <f>tbl_ProfitPerTruck[[#This Row],[Final_Invoice_Amount]]-tbl_ProfitPerTruck[[#This Row],[TTL_COSTS]]</f>
        <v>-4286.0800000000008</v>
      </c>
    </row>
    <row r="426" spans="1:24" x14ac:dyDescent="0.35">
      <c r="A426" s="13">
        <v>45789</v>
      </c>
      <c r="B426" s="13" t="s">
        <v>451</v>
      </c>
      <c r="C426" s="1" t="s">
        <v>476</v>
      </c>
      <c r="D426" s="1" t="s">
        <v>57</v>
      </c>
      <c r="E426" s="1" t="s">
        <v>24</v>
      </c>
      <c r="F426" s="1" t="s">
        <v>25</v>
      </c>
      <c r="G426" s="1" t="s">
        <v>26</v>
      </c>
      <c r="H426" s="2">
        <v>6766.78</v>
      </c>
      <c r="I426" s="3">
        <v>10.28</v>
      </c>
      <c r="J426" s="2">
        <v>47.16</v>
      </c>
      <c r="K426" s="2">
        <v>484.64</v>
      </c>
      <c r="L426" s="2">
        <v>1967.43</v>
      </c>
      <c r="M426" s="2">
        <v>0</v>
      </c>
      <c r="N426" s="2">
        <v>0</v>
      </c>
      <c r="O426" s="3">
        <v>14.8</v>
      </c>
      <c r="P426" s="3">
        <v>0.79</v>
      </c>
      <c r="Q426" s="2">
        <v>3.07</v>
      </c>
      <c r="R426" s="2">
        <v>1.53</v>
      </c>
      <c r="S426" s="2">
        <v>6.67</v>
      </c>
      <c r="T426" s="2">
        <v>7.04</v>
      </c>
      <c r="U426" s="2">
        <v>612.72</v>
      </c>
      <c r="V426" s="2">
        <f>SUM(tbl_ProfitPerTruck[[#This Row],[Truck_Fuel_Cost]:[Overhead_Allocation]])+SUM(K425:N426)</f>
        <v>3338.79</v>
      </c>
      <c r="W426" s="2">
        <f>tbl_ProfitPerTruck[[#This Row],[Final_Invoice_Amount]]-SUM(tbl_ProfitPerTruck[[#This Row],[Direct_Labor_COGS]:[Permit_Fees_COGS]])</f>
        <v>4314.7099999999991</v>
      </c>
      <c r="X426" s="2">
        <f>tbl_ProfitPerTruck[[#This Row],[Final_Invoice_Amount]]-tbl_ProfitPerTruck[[#This Row],[TTL_COSTS]]</f>
        <v>3427.99</v>
      </c>
    </row>
    <row r="427" spans="1:24" x14ac:dyDescent="0.35">
      <c r="A427" s="13">
        <v>45798</v>
      </c>
      <c r="B427" s="13" t="s">
        <v>451</v>
      </c>
      <c r="C427" s="1" t="s">
        <v>477</v>
      </c>
      <c r="D427" s="1" t="s">
        <v>47</v>
      </c>
      <c r="E427" s="1" t="s">
        <v>29</v>
      </c>
      <c r="F427" s="1" t="s">
        <v>30</v>
      </c>
      <c r="G427" s="1" t="s">
        <v>37</v>
      </c>
      <c r="H427" s="2">
        <v>327.62</v>
      </c>
      <c r="I427" s="3">
        <v>1.17</v>
      </c>
      <c r="J427" s="2">
        <v>40.450000000000003</v>
      </c>
      <c r="K427" s="2">
        <v>47.45</v>
      </c>
      <c r="L427" s="2">
        <v>21.43</v>
      </c>
      <c r="M427" s="2">
        <v>0</v>
      </c>
      <c r="N427" s="2">
        <v>0</v>
      </c>
      <c r="O427" s="3">
        <v>10</v>
      </c>
      <c r="P427" s="3">
        <v>0.59</v>
      </c>
      <c r="Q427" s="2">
        <v>2.65</v>
      </c>
      <c r="R427" s="2">
        <v>1.0900000000000001</v>
      </c>
      <c r="S427" s="2">
        <v>5.58</v>
      </c>
      <c r="T427" s="2">
        <v>10.44</v>
      </c>
      <c r="U427" s="2">
        <v>25.81</v>
      </c>
      <c r="V427" s="2">
        <f>SUM(tbl_ProfitPerTruck[[#This Row],[Truck_Fuel_Cost]:[Overhead_Allocation]])+SUM(K426:N427)</f>
        <v>2566.52</v>
      </c>
      <c r="W427" s="2">
        <f>tbl_ProfitPerTruck[[#This Row],[Final_Invoice_Amount]]-SUM(tbl_ProfitPerTruck[[#This Row],[Direct_Labor_COGS]:[Permit_Fees_COGS]])</f>
        <v>258.74</v>
      </c>
      <c r="X427" s="2">
        <f>tbl_ProfitPerTruck[[#This Row],[Final_Invoice_Amount]]-tbl_ProfitPerTruck[[#This Row],[TTL_COSTS]]</f>
        <v>-2238.9</v>
      </c>
    </row>
    <row r="428" spans="1:24" x14ac:dyDescent="0.35">
      <c r="A428" s="13">
        <v>45780</v>
      </c>
      <c r="B428" s="13" t="s">
        <v>451</v>
      </c>
      <c r="C428" s="1" t="s">
        <v>478</v>
      </c>
      <c r="D428" s="1" t="s">
        <v>23</v>
      </c>
      <c r="E428" s="1" t="s">
        <v>24</v>
      </c>
      <c r="F428" s="1" t="s">
        <v>25</v>
      </c>
      <c r="G428" s="1" t="s">
        <v>37</v>
      </c>
      <c r="H428" s="2">
        <v>8240.93</v>
      </c>
      <c r="I428" s="3">
        <v>12.27</v>
      </c>
      <c r="J428" s="2">
        <v>45.9</v>
      </c>
      <c r="K428" s="2">
        <v>563.20000000000005</v>
      </c>
      <c r="L428" s="2">
        <v>2746.72</v>
      </c>
      <c r="M428" s="2">
        <v>0</v>
      </c>
      <c r="N428" s="2">
        <v>112.69</v>
      </c>
      <c r="O428" s="3">
        <v>16.2</v>
      </c>
      <c r="P428" s="3">
        <v>0.9</v>
      </c>
      <c r="Q428" s="2">
        <v>4.24</v>
      </c>
      <c r="R428" s="2">
        <v>1.93</v>
      </c>
      <c r="S428" s="2">
        <v>7.23</v>
      </c>
      <c r="T428" s="2">
        <v>11.26</v>
      </c>
      <c r="U428" s="2">
        <v>520.45000000000005</v>
      </c>
      <c r="V428" s="2">
        <f>SUM(tbl_ProfitPerTruck[[#This Row],[Truck_Fuel_Cost]:[Overhead_Allocation]])+SUM(K427:N428)</f>
        <v>4036.6</v>
      </c>
      <c r="W428" s="2">
        <f>tbl_ProfitPerTruck[[#This Row],[Final_Invoice_Amount]]-SUM(tbl_ProfitPerTruck[[#This Row],[Direct_Labor_COGS]:[Permit_Fees_COGS]])</f>
        <v>4818.32</v>
      </c>
      <c r="X428" s="2">
        <f>tbl_ProfitPerTruck[[#This Row],[Final_Invoice_Amount]]-tbl_ProfitPerTruck[[#This Row],[TTL_COSTS]]</f>
        <v>4204.33</v>
      </c>
    </row>
    <row r="429" spans="1:24" x14ac:dyDescent="0.35">
      <c r="A429" s="13">
        <v>45802</v>
      </c>
      <c r="B429" s="13" t="s">
        <v>451</v>
      </c>
      <c r="C429" s="1" t="s">
        <v>479</v>
      </c>
      <c r="D429" s="1" t="s">
        <v>72</v>
      </c>
      <c r="E429" s="1" t="s">
        <v>29</v>
      </c>
      <c r="F429" s="1" t="s">
        <v>30</v>
      </c>
      <c r="G429" s="1" t="s">
        <v>35</v>
      </c>
      <c r="H429" s="2">
        <v>375.04</v>
      </c>
      <c r="I429" s="3">
        <v>1.84</v>
      </c>
      <c r="J429" s="2">
        <v>46.69</v>
      </c>
      <c r="K429" s="2">
        <v>85.98</v>
      </c>
      <c r="L429" s="2">
        <v>18.46</v>
      </c>
      <c r="M429" s="2">
        <v>0</v>
      </c>
      <c r="N429" s="2">
        <v>0</v>
      </c>
      <c r="O429" s="3">
        <v>32</v>
      </c>
      <c r="P429" s="3">
        <v>1.5</v>
      </c>
      <c r="Q429" s="2">
        <v>6.83</v>
      </c>
      <c r="R429" s="2">
        <v>2.9</v>
      </c>
      <c r="S429" s="2">
        <v>7.17</v>
      </c>
      <c r="T429" s="2">
        <v>9.85</v>
      </c>
      <c r="U429" s="2">
        <v>36.72</v>
      </c>
      <c r="V429" s="2">
        <f>SUM(tbl_ProfitPerTruck[[#This Row],[Truck_Fuel_Cost]:[Overhead_Allocation]])+SUM(K428:N429)</f>
        <v>3590.52</v>
      </c>
      <c r="W429" s="2">
        <f>tbl_ProfitPerTruck[[#This Row],[Final_Invoice_Amount]]-SUM(tbl_ProfitPerTruck[[#This Row],[Direct_Labor_COGS]:[Permit_Fees_COGS]])</f>
        <v>270.60000000000002</v>
      </c>
      <c r="X429" s="2">
        <f>tbl_ProfitPerTruck[[#This Row],[Final_Invoice_Amount]]-tbl_ProfitPerTruck[[#This Row],[TTL_COSTS]]</f>
        <v>-3215.48</v>
      </c>
    </row>
    <row r="430" spans="1:24" x14ac:dyDescent="0.35">
      <c r="A430" s="13">
        <v>45779</v>
      </c>
      <c r="B430" s="13" t="s">
        <v>451</v>
      </c>
      <c r="C430" s="1" t="s">
        <v>480</v>
      </c>
      <c r="D430" s="1" t="s">
        <v>72</v>
      </c>
      <c r="E430" s="1" t="s">
        <v>29</v>
      </c>
      <c r="F430" s="1" t="s">
        <v>30</v>
      </c>
      <c r="G430" s="1" t="s">
        <v>31</v>
      </c>
      <c r="H430" s="2">
        <v>283.64999999999998</v>
      </c>
      <c r="I430" s="3">
        <v>1.18</v>
      </c>
      <c r="J430" s="2">
        <v>37.770000000000003</v>
      </c>
      <c r="K430" s="2">
        <v>44.54</v>
      </c>
      <c r="L430" s="2">
        <v>26.97</v>
      </c>
      <c r="M430" s="2">
        <v>0</v>
      </c>
      <c r="N430" s="2">
        <v>0</v>
      </c>
      <c r="O430" s="3">
        <v>13.9</v>
      </c>
      <c r="P430" s="3">
        <v>0.56999999999999995</v>
      </c>
      <c r="Q430" s="2">
        <v>3.42</v>
      </c>
      <c r="R430" s="2">
        <v>0.75</v>
      </c>
      <c r="S430" s="2">
        <v>5.84</v>
      </c>
      <c r="T430" s="2">
        <v>9.77</v>
      </c>
      <c r="U430" s="2">
        <v>25</v>
      </c>
      <c r="V430" s="2">
        <f>SUM(tbl_ProfitPerTruck[[#This Row],[Truck_Fuel_Cost]:[Overhead_Allocation]])+SUM(K429:N430)</f>
        <v>220.73</v>
      </c>
      <c r="W430" s="2">
        <f>tbl_ProfitPerTruck[[#This Row],[Final_Invoice_Amount]]-SUM(tbl_ProfitPerTruck[[#This Row],[Direct_Labor_COGS]:[Permit_Fees_COGS]])</f>
        <v>212.14</v>
      </c>
      <c r="X430" s="2">
        <f>tbl_ProfitPerTruck[[#This Row],[Final_Invoice_Amount]]-tbl_ProfitPerTruck[[#This Row],[TTL_COSTS]]</f>
        <v>62.919999999999987</v>
      </c>
    </row>
    <row r="431" spans="1:24" x14ac:dyDescent="0.35">
      <c r="A431" s="13">
        <v>45790</v>
      </c>
      <c r="B431" s="13" t="s">
        <v>451</v>
      </c>
      <c r="C431" s="1" t="s">
        <v>481</v>
      </c>
      <c r="D431" s="1" t="s">
        <v>80</v>
      </c>
      <c r="E431" s="1" t="s">
        <v>29</v>
      </c>
      <c r="F431" s="1" t="s">
        <v>34</v>
      </c>
      <c r="G431" s="1" t="s">
        <v>31</v>
      </c>
      <c r="H431" s="2">
        <v>951.05</v>
      </c>
      <c r="I431" s="3">
        <v>2.77</v>
      </c>
      <c r="J431" s="2">
        <v>45.91</v>
      </c>
      <c r="K431" s="2">
        <v>127.29</v>
      </c>
      <c r="L431" s="2">
        <v>233.42</v>
      </c>
      <c r="M431" s="2">
        <v>0</v>
      </c>
      <c r="N431" s="2">
        <v>0</v>
      </c>
      <c r="O431" s="3">
        <v>15.1</v>
      </c>
      <c r="P431" s="3">
        <v>0.82</v>
      </c>
      <c r="Q431" s="2">
        <v>2.89</v>
      </c>
      <c r="R431" s="2">
        <v>1.43</v>
      </c>
      <c r="S431" s="2">
        <v>7</v>
      </c>
      <c r="T431" s="2">
        <v>9.89</v>
      </c>
      <c r="U431" s="2">
        <v>93.95</v>
      </c>
      <c r="V431" s="2">
        <f>SUM(tbl_ProfitPerTruck[[#This Row],[Truck_Fuel_Cost]:[Overhead_Allocation]])+SUM(K430:N431)</f>
        <v>547.38</v>
      </c>
      <c r="W431" s="2">
        <f>tbl_ProfitPerTruck[[#This Row],[Final_Invoice_Amount]]-SUM(tbl_ProfitPerTruck[[#This Row],[Direct_Labor_COGS]:[Permit_Fees_COGS]])</f>
        <v>590.33999999999992</v>
      </c>
      <c r="X431" s="2">
        <f>tbl_ProfitPerTruck[[#This Row],[Final_Invoice_Amount]]-tbl_ProfitPerTruck[[#This Row],[TTL_COSTS]]</f>
        <v>403.66999999999996</v>
      </c>
    </row>
    <row r="432" spans="1:24" x14ac:dyDescent="0.35">
      <c r="A432" s="13">
        <v>45799</v>
      </c>
      <c r="B432" s="13" t="s">
        <v>451</v>
      </c>
      <c r="C432" s="1" t="s">
        <v>482</v>
      </c>
      <c r="D432" s="1" t="s">
        <v>57</v>
      </c>
      <c r="E432" s="1" t="s">
        <v>24</v>
      </c>
      <c r="F432" s="1" t="s">
        <v>25</v>
      </c>
      <c r="G432" s="1" t="s">
        <v>26</v>
      </c>
      <c r="H432" s="2">
        <v>8398.2999999999993</v>
      </c>
      <c r="I432" s="3">
        <v>12.39</v>
      </c>
      <c r="J432" s="2">
        <v>44.99</v>
      </c>
      <c r="K432" s="2">
        <v>557.49</v>
      </c>
      <c r="L432" s="2">
        <v>2650.37</v>
      </c>
      <c r="M432" s="2">
        <v>0</v>
      </c>
      <c r="N432" s="2">
        <v>147.91</v>
      </c>
      <c r="O432" s="3">
        <v>28</v>
      </c>
      <c r="P432" s="3">
        <v>1.3</v>
      </c>
      <c r="Q432" s="2">
        <v>7.85</v>
      </c>
      <c r="R432" s="2">
        <v>1.83</v>
      </c>
      <c r="S432" s="2">
        <v>4.8099999999999996</v>
      </c>
      <c r="T432" s="2">
        <v>9.93</v>
      </c>
      <c r="U432" s="2">
        <v>750.07</v>
      </c>
      <c r="V432" s="2">
        <f>SUM(tbl_ProfitPerTruck[[#This Row],[Truck_Fuel_Cost]:[Overhead_Allocation]])+SUM(K431:N432)</f>
        <v>4490.9699999999993</v>
      </c>
      <c r="W432" s="2">
        <f>tbl_ProfitPerTruck[[#This Row],[Final_Invoice_Amount]]-SUM(tbl_ProfitPerTruck[[#This Row],[Direct_Labor_COGS]:[Permit_Fees_COGS]])</f>
        <v>5042.53</v>
      </c>
      <c r="X432" s="2">
        <f>tbl_ProfitPerTruck[[#This Row],[Final_Invoice_Amount]]-tbl_ProfitPerTruck[[#This Row],[TTL_COSTS]]</f>
        <v>3907.33</v>
      </c>
    </row>
    <row r="433" spans="1:24" x14ac:dyDescent="0.35">
      <c r="A433" s="13">
        <v>45779</v>
      </c>
      <c r="B433" s="13" t="s">
        <v>451</v>
      </c>
      <c r="C433" s="1" t="s">
        <v>483</v>
      </c>
      <c r="D433" s="1" t="s">
        <v>80</v>
      </c>
      <c r="E433" s="1" t="s">
        <v>29</v>
      </c>
      <c r="F433" s="1" t="s">
        <v>34</v>
      </c>
      <c r="G433" s="1" t="s">
        <v>26</v>
      </c>
      <c r="H433" s="2">
        <v>257.08999999999997</v>
      </c>
      <c r="I433" s="3">
        <v>3.83</v>
      </c>
      <c r="J433" s="2">
        <v>46.18</v>
      </c>
      <c r="K433" s="2">
        <v>177.04</v>
      </c>
      <c r="L433" s="2">
        <v>65.88</v>
      </c>
      <c r="M433" s="2">
        <v>0</v>
      </c>
      <c r="N433" s="2">
        <v>0</v>
      </c>
      <c r="O433" s="3">
        <v>11</v>
      </c>
      <c r="P433" s="3">
        <v>0.65</v>
      </c>
      <c r="Q433" s="2">
        <v>2.67</v>
      </c>
      <c r="R433" s="2">
        <v>0.61</v>
      </c>
      <c r="S433" s="2">
        <v>4.84</v>
      </c>
      <c r="T433" s="2">
        <v>7.25</v>
      </c>
      <c r="U433" s="2">
        <v>25</v>
      </c>
      <c r="V433" s="2">
        <f>SUM(tbl_ProfitPerTruck[[#This Row],[Truck_Fuel_Cost]:[Overhead_Allocation]])+SUM(K432:N433)</f>
        <v>3639.0599999999995</v>
      </c>
      <c r="W433" s="2">
        <f>tbl_ProfitPerTruck[[#This Row],[Final_Invoice_Amount]]-SUM(tbl_ProfitPerTruck[[#This Row],[Direct_Labor_COGS]:[Permit_Fees_COGS]])</f>
        <v>14.169999999999987</v>
      </c>
      <c r="X433" s="2">
        <f>tbl_ProfitPerTruck[[#This Row],[Final_Invoice_Amount]]-tbl_ProfitPerTruck[[#This Row],[TTL_COSTS]]</f>
        <v>-3381.9699999999993</v>
      </c>
    </row>
    <row r="434" spans="1:24" x14ac:dyDescent="0.35">
      <c r="A434" s="13">
        <v>45787</v>
      </c>
      <c r="B434" s="13" t="s">
        <v>451</v>
      </c>
      <c r="C434" s="1" t="s">
        <v>484</v>
      </c>
      <c r="D434" s="1" t="s">
        <v>23</v>
      </c>
      <c r="E434" s="1" t="s">
        <v>24</v>
      </c>
      <c r="F434" s="1" t="s">
        <v>25</v>
      </c>
      <c r="G434" s="1" t="s">
        <v>26</v>
      </c>
      <c r="H434" s="2">
        <v>11603.92</v>
      </c>
      <c r="I434" s="3">
        <v>9.4700000000000006</v>
      </c>
      <c r="J434" s="2">
        <v>44.81</v>
      </c>
      <c r="K434" s="2">
        <v>424.32</v>
      </c>
      <c r="L434" s="2">
        <v>3955.08</v>
      </c>
      <c r="M434" s="2">
        <v>0</v>
      </c>
      <c r="N434" s="2">
        <v>0</v>
      </c>
      <c r="O434" s="3">
        <v>22.3</v>
      </c>
      <c r="P434" s="3">
        <v>1.0900000000000001</v>
      </c>
      <c r="Q434" s="2">
        <v>6.1</v>
      </c>
      <c r="R434" s="2">
        <v>2.46</v>
      </c>
      <c r="S434" s="2">
        <v>5.01</v>
      </c>
      <c r="T434" s="2">
        <v>9.18</v>
      </c>
      <c r="U434" s="2">
        <v>1019.29</v>
      </c>
      <c r="V434" s="2">
        <f>SUM(tbl_ProfitPerTruck[[#This Row],[Truck_Fuel_Cost]:[Overhead_Allocation]])+SUM(K433:N434)</f>
        <v>5664.36</v>
      </c>
      <c r="W434" s="2">
        <f>tbl_ProfitPerTruck[[#This Row],[Final_Invoice_Amount]]-SUM(tbl_ProfitPerTruck[[#This Row],[Direct_Labor_COGS]:[Permit_Fees_COGS]])</f>
        <v>7224.52</v>
      </c>
      <c r="X434" s="2">
        <f>tbl_ProfitPerTruck[[#This Row],[Final_Invoice_Amount]]-tbl_ProfitPerTruck[[#This Row],[TTL_COSTS]]</f>
        <v>5939.56</v>
      </c>
    </row>
    <row r="435" spans="1:24" x14ac:dyDescent="0.35">
      <c r="A435" s="13">
        <v>45801</v>
      </c>
      <c r="B435" s="13" t="s">
        <v>451</v>
      </c>
      <c r="C435" s="1" t="s">
        <v>485</v>
      </c>
      <c r="D435" s="1" t="s">
        <v>23</v>
      </c>
      <c r="E435" s="1" t="s">
        <v>24</v>
      </c>
      <c r="F435" s="1" t="s">
        <v>34</v>
      </c>
      <c r="G435" s="1" t="s">
        <v>35</v>
      </c>
      <c r="H435" s="2">
        <v>930.22</v>
      </c>
      <c r="I435" s="3">
        <v>2.0699999999999998</v>
      </c>
      <c r="J435" s="2">
        <v>48.05</v>
      </c>
      <c r="K435" s="2">
        <v>99.39</v>
      </c>
      <c r="L435" s="2">
        <v>256.18</v>
      </c>
      <c r="M435" s="2">
        <v>0</v>
      </c>
      <c r="N435" s="2">
        <v>0</v>
      </c>
      <c r="O435" s="3">
        <v>22.6</v>
      </c>
      <c r="P435" s="3">
        <v>1.22</v>
      </c>
      <c r="Q435" s="2">
        <v>4.22</v>
      </c>
      <c r="R435" s="2">
        <v>2.4300000000000002</v>
      </c>
      <c r="S435" s="2">
        <v>6.44</v>
      </c>
      <c r="T435" s="2">
        <v>10.24</v>
      </c>
      <c r="U435" s="2">
        <v>62.98</v>
      </c>
      <c r="V435" s="2">
        <f>SUM(tbl_ProfitPerTruck[[#This Row],[Truck_Fuel_Cost]:[Overhead_Allocation]])+SUM(K434:N435)</f>
        <v>4821.2800000000007</v>
      </c>
      <c r="W435" s="2">
        <f>tbl_ProfitPerTruck[[#This Row],[Final_Invoice_Amount]]-SUM(tbl_ProfitPerTruck[[#This Row],[Direct_Labor_COGS]:[Permit_Fees_COGS]])</f>
        <v>574.65000000000009</v>
      </c>
      <c r="X435" s="2">
        <f>tbl_ProfitPerTruck[[#This Row],[Final_Invoice_Amount]]-tbl_ProfitPerTruck[[#This Row],[TTL_COSTS]]</f>
        <v>-3891.0600000000004</v>
      </c>
    </row>
    <row r="436" spans="1:24" x14ac:dyDescent="0.35">
      <c r="A436" s="13">
        <v>45808</v>
      </c>
      <c r="B436" s="13" t="s">
        <v>451</v>
      </c>
      <c r="C436" s="1" t="s">
        <v>486</v>
      </c>
      <c r="D436" s="1" t="s">
        <v>28</v>
      </c>
      <c r="E436" s="1" t="s">
        <v>29</v>
      </c>
      <c r="F436" s="1" t="s">
        <v>30</v>
      </c>
      <c r="G436" s="1" t="s">
        <v>35</v>
      </c>
      <c r="H436" s="2">
        <v>360.13</v>
      </c>
      <c r="I436" s="3">
        <v>0.89</v>
      </c>
      <c r="J436" s="2">
        <v>47.1</v>
      </c>
      <c r="K436" s="2">
        <v>42.13</v>
      </c>
      <c r="L436" s="2">
        <v>16.16</v>
      </c>
      <c r="M436" s="2">
        <v>0</v>
      </c>
      <c r="N436" s="2">
        <v>0</v>
      </c>
      <c r="O436" s="3">
        <v>31.5</v>
      </c>
      <c r="P436" s="3">
        <v>1.36</v>
      </c>
      <c r="Q436" s="2">
        <v>5.86</v>
      </c>
      <c r="R436" s="2">
        <v>2.88</v>
      </c>
      <c r="S436" s="2">
        <v>6.98</v>
      </c>
      <c r="T436" s="2">
        <v>11.29</v>
      </c>
      <c r="U436" s="2">
        <v>31.63</v>
      </c>
      <c r="V436" s="2">
        <f>SUM(tbl_ProfitPerTruck[[#This Row],[Truck_Fuel_Cost]:[Overhead_Allocation]])+SUM(K435:N436)</f>
        <v>472.5</v>
      </c>
      <c r="W436" s="2">
        <f>tbl_ProfitPerTruck[[#This Row],[Final_Invoice_Amount]]-SUM(tbl_ProfitPerTruck[[#This Row],[Direct_Labor_COGS]:[Permit_Fees_COGS]])</f>
        <v>301.83999999999997</v>
      </c>
      <c r="X436" s="2">
        <f>tbl_ProfitPerTruck[[#This Row],[Final_Invoice_Amount]]-tbl_ProfitPerTruck[[#This Row],[TTL_COSTS]]</f>
        <v>-112.37</v>
      </c>
    </row>
    <row r="437" spans="1:24" x14ac:dyDescent="0.35">
      <c r="A437" s="13">
        <v>45783</v>
      </c>
      <c r="B437" s="13" t="s">
        <v>451</v>
      </c>
      <c r="C437" s="1" t="s">
        <v>487</v>
      </c>
      <c r="D437" s="1" t="s">
        <v>49</v>
      </c>
      <c r="E437" s="1" t="s">
        <v>29</v>
      </c>
      <c r="F437" s="1" t="s">
        <v>34</v>
      </c>
      <c r="G437" s="1" t="s">
        <v>35</v>
      </c>
      <c r="H437" s="2">
        <v>900.11</v>
      </c>
      <c r="I437" s="3">
        <v>2.69</v>
      </c>
      <c r="J437" s="2">
        <v>46.05</v>
      </c>
      <c r="K437" s="2">
        <v>123.74</v>
      </c>
      <c r="L437" s="2">
        <v>100.71</v>
      </c>
      <c r="M437" s="2">
        <v>0</v>
      </c>
      <c r="N437" s="2">
        <v>0</v>
      </c>
      <c r="O437" s="3">
        <v>2</v>
      </c>
      <c r="P437" s="3">
        <v>0.28000000000000003</v>
      </c>
      <c r="Q437" s="2">
        <v>0.43</v>
      </c>
      <c r="R437" s="2">
        <v>0.17</v>
      </c>
      <c r="S437" s="2">
        <v>5.57</v>
      </c>
      <c r="T437" s="2">
        <v>10.41</v>
      </c>
      <c r="U437" s="2">
        <v>89.77</v>
      </c>
      <c r="V437" s="2">
        <f>SUM(tbl_ProfitPerTruck[[#This Row],[Truck_Fuel_Cost]:[Overhead_Allocation]])+SUM(K436:N437)</f>
        <v>389.09000000000003</v>
      </c>
      <c r="W437" s="2">
        <f>tbl_ProfitPerTruck[[#This Row],[Final_Invoice_Amount]]-SUM(tbl_ProfitPerTruck[[#This Row],[Direct_Labor_COGS]:[Permit_Fees_COGS]])</f>
        <v>675.66000000000008</v>
      </c>
      <c r="X437" s="2">
        <f>tbl_ProfitPerTruck[[#This Row],[Final_Invoice_Amount]]-tbl_ProfitPerTruck[[#This Row],[TTL_COSTS]]</f>
        <v>511.02</v>
      </c>
    </row>
    <row r="438" spans="1:24" x14ac:dyDescent="0.35">
      <c r="A438" s="13">
        <v>45783</v>
      </c>
      <c r="B438" s="13" t="s">
        <v>451</v>
      </c>
      <c r="C438" s="1" t="s">
        <v>488</v>
      </c>
      <c r="D438" s="1" t="s">
        <v>39</v>
      </c>
      <c r="E438" s="1" t="s">
        <v>40</v>
      </c>
      <c r="F438" s="1" t="s">
        <v>34</v>
      </c>
      <c r="G438" s="1" t="s">
        <v>43</v>
      </c>
      <c r="H438" s="2">
        <v>765.16</v>
      </c>
      <c r="I438" s="3">
        <v>2.08</v>
      </c>
      <c r="J438" s="2">
        <v>50.15</v>
      </c>
      <c r="K438" s="2">
        <v>104.39</v>
      </c>
      <c r="L438" s="2">
        <v>90.64</v>
      </c>
      <c r="M438" s="2">
        <v>0</v>
      </c>
      <c r="N438" s="2">
        <v>0</v>
      </c>
      <c r="O438" s="3">
        <v>7.1</v>
      </c>
      <c r="P438" s="3">
        <v>0.23</v>
      </c>
      <c r="Q438" s="2">
        <v>1.38</v>
      </c>
      <c r="R438" s="2">
        <v>0.71</v>
      </c>
      <c r="S438" s="2">
        <v>7.42</v>
      </c>
      <c r="T438" s="2">
        <v>11.92</v>
      </c>
      <c r="U438" s="2">
        <v>68.59</v>
      </c>
      <c r="V438" s="2">
        <f>SUM(tbl_ProfitPerTruck[[#This Row],[Truck_Fuel_Cost]:[Overhead_Allocation]])+SUM(K437:N438)</f>
        <v>509.5</v>
      </c>
      <c r="W438" s="2">
        <f>tbl_ProfitPerTruck[[#This Row],[Final_Invoice_Amount]]-SUM(tbl_ProfitPerTruck[[#This Row],[Direct_Labor_COGS]:[Permit_Fees_COGS]])</f>
        <v>570.13</v>
      </c>
      <c r="X438" s="2">
        <f>tbl_ProfitPerTruck[[#This Row],[Final_Invoice_Amount]]-tbl_ProfitPerTruck[[#This Row],[TTL_COSTS]]</f>
        <v>255.65999999999997</v>
      </c>
    </row>
    <row r="439" spans="1:24" x14ac:dyDescent="0.35">
      <c r="A439" s="13">
        <v>45779</v>
      </c>
      <c r="B439" s="13" t="s">
        <v>451</v>
      </c>
      <c r="C439" s="1" t="s">
        <v>489</v>
      </c>
      <c r="D439" s="1" t="s">
        <v>49</v>
      </c>
      <c r="E439" s="1" t="s">
        <v>29</v>
      </c>
      <c r="F439" s="1" t="s">
        <v>34</v>
      </c>
      <c r="G439" s="1" t="s">
        <v>35</v>
      </c>
      <c r="H439" s="2">
        <v>1098.95</v>
      </c>
      <c r="I439" s="3">
        <v>2.62</v>
      </c>
      <c r="J439" s="2">
        <v>43.13</v>
      </c>
      <c r="K439" s="2">
        <v>113.16</v>
      </c>
      <c r="L439" s="2">
        <v>275.83</v>
      </c>
      <c r="M439" s="2">
        <v>0</v>
      </c>
      <c r="N439" s="2">
        <v>0</v>
      </c>
      <c r="O439" s="3">
        <v>4.4000000000000004</v>
      </c>
      <c r="P439" s="3">
        <v>0.36</v>
      </c>
      <c r="Q439" s="2">
        <v>0.9</v>
      </c>
      <c r="R439" s="2">
        <v>0.39</v>
      </c>
      <c r="S439" s="2">
        <v>5.08</v>
      </c>
      <c r="T439" s="2">
        <v>7.51</v>
      </c>
      <c r="U439" s="2">
        <v>126.01</v>
      </c>
      <c r="V439" s="2">
        <f>SUM(tbl_ProfitPerTruck[[#This Row],[Truck_Fuel_Cost]:[Overhead_Allocation]])+SUM(K438:N439)</f>
        <v>723.91</v>
      </c>
      <c r="W439" s="2">
        <f>tbl_ProfitPerTruck[[#This Row],[Final_Invoice_Amount]]-SUM(tbl_ProfitPerTruck[[#This Row],[Direct_Labor_COGS]:[Permit_Fees_COGS]])</f>
        <v>709.96</v>
      </c>
      <c r="X439" s="2">
        <f>tbl_ProfitPerTruck[[#This Row],[Final_Invoice_Amount]]-tbl_ProfitPerTruck[[#This Row],[TTL_COSTS]]</f>
        <v>375.04000000000008</v>
      </c>
    </row>
    <row r="440" spans="1:24" x14ac:dyDescent="0.35">
      <c r="A440" s="13">
        <v>45808</v>
      </c>
      <c r="B440" s="13" t="s">
        <v>451</v>
      </c>
      <c r="C440" s="1" t="s">
        <v>490</v>
      </c>
      <c r="D440" s="1" t="s">
        <v>72</v>
      </c>
      <c r="E440" s="1" t="s">
        <v>29</v>
      </c>
      <c r="F440" s="1" t="s">
        <v>30</v>
      </c>
      <c r="G440" s="1" t="s">
        <v>35</v>
      </c>
      <c r="H440" s="2">
        <v>457.85</v>
      </c>
      <c r="I440" s="3">
        <v>1.33</v>
      </c>
      <c r="J440" s="2">
        <v>46.84</v>
      </c>
      <c r="K440" s="2">
        <v>62.33</v>
      </c>
      <c r="L440" s="2">
        <v>32.409999999999997</v>
      </c>
      <c r="M440" s="2">
        <v>0</v>
      </c>
      <c r="N440" s="2">
        <v>0</v>
      </c>
      <c r="O440" s="3">
        <v>38.200000000000003</v>
      </c>
      <c r="P440" s="3">
        <v>1.84</v>
      </c>
      <c r="Q440" s="2">
        <v>9.75</v>
      </c>
      <c r="R440" s="2">
        <v>3.86</v>
      </c>
      <c r="S440" s="2">
        <v>7.11</v>
      </c>
      <c r="T440" s="2">
        <v>7.95</v>
      </c>
      <c r="U440" s="2">
        <v>38.49</v>
      </c>
      <c r="V440" s="2">
        <f>SUM(tbl_ProfitPerTruck[[#This Row],[Truck_Fuel_Cost]:[Overhead_Allocation]])+SUM(K439:N440)</f>
        <v>550.89</v>
      </c>
      <c r="W440" s="2">
        <f>tbl_ProfitPerTruck[[#This Row],[Final_Invoice_Amount]]-SUM(tbl_ProfitPerTruck[[#This Row],[Direct_Labor_COGS]:[Permit_Fees_COGS]])</f>
        <v>363.11</v>
      </c>
      <c r="X440" s="2">
        <f>tbl_ProfitPerTruck[[#This Row],[Final_Invoice_Amount]]-tbl_ProfitPerTruck[[#This Row],[TTL_COSTS]]</f>
        <v>-93.039999999999964</v>
      </c>
    </row>
    <row r="441" spans="1:24" x14ac:dyDescent="0.35">
      <c r="A441" s="13">
        <v>45784</v>
      </c>
      <c r="B441" s="13" t="s">
        <v>451</v>
      </c>
      <c r="C441" s="1" t="s">
        <v>491</v>
      </c>
      <c r="D441" s="1" t="s">
        <v>113</v>
      </c>
      <c r="E441" s="1" t="s">
        <v>29</v>
      </c>
      <c r="F441" s="1" t="s">
        <v>34</v>
      </c>
      <c r="G441" s="1" t="s">
        <v>35</v>
      </c>
      <c r="H441" s="2">
        <v>1137.42</v>
      </c>
      <c r="I441" s="3">
        <v>2.44</v>
      </c>
      <c r="J441" s="2">
        <v>50.07</v>
      </c>
      <c r="K441" s="2">
        <v>122.04</v>
      </c>
      <c r="L441" s="2">
        <v>180.64</v>
      </c>
      <c r="M441" s="2">
        <v>0</v>
      </c>
      <c r="N441" s="2">
        <v>0</v>
      </c>
      <c r="O441" s="3">
        <v>20.6</v>
      </c>
      <c r="P441" s="3">
        <v>0.94</v>
      </c>
      <c r="Q441" s="2">
        <v>4.9400000000000004</v>
      </c>
      <c r="R441" s="2">
        <v>1.43</v>
      </c>
      <c r="S441" s="2">
        <v>4.58</v>
      </c>
      <c r="T441" s="2">
        <v>10.68</v>
      </c>
      <c r="U441" s="2">
        <v>110.94</v>
      </c>
      <c r="V441" s="2">
        <f>SUM(tbl_ProfitPerTruck[[#This Row],[Truck_Fuel_Cost]:[Overhead_Allocation]])+SUM(K440:N441)</f>
        <v>529.99</v>
      </c>
      <c r="W441" s="2">
        <f>tbl_ProfitPerTruck[[#This Row],[Final_Invoice_Amount]]-SUM(tbl_ProfitPerTruck[[#This Row],[Direct_Labor_COGS]:[Permit_Fees_COGS]])</f>
        <v>834.74</v>
      </c>
      <c r="X441" s="2">
        <f>tbl_ProfitPerTruck[[#This Row],[Final_Invoice_Amount]]-tbl_ProfitPerTruck[[#This Row],[TTL_COSTS]]</f>
        <v>607.43000000000006</v>
      </c>
    </row>
    <row r="442" spans="1:24" x14ac:dyDescent="0.35">
      <c r="A442" s="13">
        <v>45805</v>
      </c>
      <c r="B442" s="13" t="s">
        <v>451</v>
      </c>
      <c r="C442" s="1" t="s">
        <v>492</v>
      </c>
      <c r="D442" s="1" t="s">
        <v>72</v>
      </c>
      <c r="E442" s="1" t="s">
        <v>29</v>
      </c>
      <c r="F442" s="1" t="s">
        <v>30</v>
      </c>
      <c r="G442" s="1" t="s">
        <v>26</v>
      </c>
      <c r="H442" s="2">
        <v>368.87</v>
      </c>
      <c r="I442" s="3">
        <v>1.65</v>
      </c>
      <c r="J442" s="2">
        <v>46.28</v>
      </c>
      <c r="K442" s="2">
        <v>76.489999999999995</v>
      </c>
      <c r="L442" s="2">
        <v>18.39</v>
      </c>
      <c r="M442" s="2">
        <v>0</v>
      </c>
      <c r="N442" s="2">
        <v>0</v>
      </c>
      <c r="O442" s="3">
        <v>24</v>
      </c>
      <c r="P442" s="3">
        <v>1.2</v>
      </c>
      <c r="Q442" s="2">
        <v>5.05</v>
      </c>
      <c r="R442" s="2">
        <v>2.4700000000000002</v>
      </c>
      <c r="S442" s="2">
        <v>6.36</v>
      </c>
      <c r="T442" s="2">
        <v>7.39</v>
      </c>
      <c r="U442" s="2">
        <v>33.479999999999997</v>
      </c>
      <c r="V442" s="2">
        <f>SUM(tbl_ProfitPerTruck[[#This Row],[Truck_Fuel_Cost]:[Overhead_Allocation]])+SUM(K441:N442)</f>
        <v>452.31</v>
      </c>
      <c r="W442" s="2">
        <f>tbl_ProfitPerTruck[[#This Row],[Final_Invoice_Amount]]-SUM(tbl_ProfitPerTruck[[#This Row],[Direct_Labor_COGS]:[Permit_Fees_COGS]])</f>
        <v>273.99</v>
      </c>
      <c r="X442" s="2">
        <f>tbl_ProfitPerTruck[[#This Row],[Final_Invoice_Amount]]-tbl_ProfitPerTruck[[#This Row],[TTL_COSTS]]</f>
        <v>-83.44</v>
      </c>
    </row>
    <row r="443" spans="1:24" x14ac:dyDescent="0.35">
      <c r="A443" s="13">
        <v>45802</v>
      </c>
      <c r="B443" s="13" t="s">
        <v>451</v>
      </c>
      <c r="C443" s="1" t="s">
        <v>493</v>
      </c>
      <c r="D443" s="1" t="s">
        <v>113</v>
      </c>
      <c r="E443" s="1" t="s">
        <v>29</v>
      </c>
      <c r="F443" s="1" t="s">
        <v>34</v>
      </c>
      <c r="G443" s="1" t="s">
        <v>31</v>
      </c>
      <c r="H443" s="2">
        <v>1316.81</v>
      </c>
      <c r="I443" s="3">
        <v>3.19</v>
      </c>
      <c r="J443" s="2">
        <v>47.83</v>
      </c>
      <c r="K443" s="2">
        <v>152.79</v>
      </c>
      <c r="L443" s="2">
        <v>329.47</v>
      </c>
      <c r="M443" s="2">
        <v>0</v>
      </c>
      <c r="N443" s="2">
        <v>0</v>
      </c>
      <c r="O443" s="3">
        <v>26.8</v>
      </c>
      <c r="P443" s="3">
        <v>1.1399999999999999</v>
      </c>
      <c r="Q443" s="2">
        <v>6.83</v>
      </c>
      <c r="R443" s="2">
        <v>2.94</v>
      </c>
      <c r="S443" s="2">
        <v>5.36</v>
      </c>
      <c r="T443" s="2">
        <v>10.199999999999999</v>
      </c>
      <c r="U443" s="2">
        <v>103.83</v>
      </c>
      <c r="V443" s="2">
        <f>SUM(tbl_ProfitPerTruck[[#This Row],[Truck_Fuel_Cost]:[Overhead_Allocation]])+SUM(K442:N443)</f>
        <v>706.3</v>
      </c>
      <c r="W443" s="2">
        <f>tbl_ProfitPerTruck[[#This Row],[Final_Invoice_Amount]]-SUM(tbl_ProfitPerTruck[[#This Row],[Direct_Labor_COGS]:[Permit_Fees_COGS]])</f>
        <v>834.55</v>
      </c>
      <c r="X443" s="2">
        <f>tbl_ProfitPerTruck[[#This Row],[Final_Invoice_Amount]]-tbl_ProfitPerTruck[[#This Row],[TTL_COSTS]]</f>
        <v>610.51</v>
      </c>
    </row>
    <row r="444" spans="1:24" x14ac:dyDescent="0.35">
      <c r="A444" s="13">
        <v>45778</v>
      </c>
      <c r="B444" s="13" t="s">
        <v>451</v>
      </c>
      <c r="C444" s="1" t="s">
        <v>494</v>
      </c>
      <c r="D444" s="1" t="s">
        <v>72</v>
      </c>
      <c r="E444" s="1" t="s">
        <v>29</v>
      </c>
      <c r="F444" s="1" t="s">
        <v>34</v>
      </c>
      <c r="G444" s="1" t="s">
        <v>43</v>
      </c>
      <c r="H444" s="2">
        <v>1007.74</v>
      </c>
      <c r="I444" s="3">
        <v>1.69</v>
      </c>
      <c r="J444" s="2">
        <v>42.2</v>
      </c>
      <c r="K444" s="2">
        <v>71.45</v>
      </c>
      <c r="L444" s="2">
        <v>213.46</v>
      </c>
      <c r="M444" s="2">
        <v>0</v>
      </c>
      <c r="N444" s="2">
        <v>0</v>
      </c>
      <c r="O444" s="3">
        <v>24.1</v>
      </c>
      <c r="P444" s="3">
        <v>1.01</v>
      </c>
      <c r="Q444" s="2">
        <v>5.51</v>
      </c>
      <c r="R444" s="2">
        <v>1.23</v>
      </c>
      <c r="S444" s="2">
        <v>7.26</v>
      </c>
      <c r="T444" s="2">
        <v>11.88</v>
      </c>
      <c r="U444" s="2">
        <v>73.900000000000006</v>
      </c>
      <c r="V444" s="2">
        <f>SUM(tbl_ProfitPerTruck[[#This Row],[Truck_Fuel_Cost]:[Overhead_Allocation]])+SUM(K443:N444)</f>
        <v>866.95</v>
      </c>
      <c r="W444" s="2">
        <f>tbl_ProfitPerTruck[[#This Row],[Final_Invoice_Amount]]-SUM(tbl_ProfitPerTruck[[#This Row],[Direct_Labor_COGS]:[Permit_Fees_COGS]])</f>
        <v>722.82999999999993</v>
      </c>
      <c r="X444" s="2">
        <f>tbl_ProfitPerTruck[[#This Row],[Final_Invoice_Amount]]-tbl_ProfitPerTruck[[#This Row],[TTL_COSTS]]</f>
        <v>140.78999999999996</v>
      </c>
    </row>
    <row r="445" spans="1:24" x14ac:dyDescent="0.35">
      <c r="A445" s="13">
        <v>45785</v>
      </c>
      <c r="B445" s="13" t="s">
        <v>451</v>
      </c>
      <c r="C445" s="1" t="s">
        <v>495</v>
      </c>
      <c r="D445" s="1" t="s">
        <v>23</v>
      </c>
      <c r="E445" s="1" t="s">
        <v>24</v>
      </c>
      <c r="F445" s="1" t="s">
        <v>25</v>
      </c>
      <c r="G445" s="1" t="s">
        <v>52</v>
      </c>
      <c r="H445" s="2">
        <v>10211.76</v>
      </c>
      <c r="I445" s="3">
        <v>8.11</v>
      </c>
      <c r="J445" s="2">
        <v>42.64</v>
      </c>
      <c r="K445" s="2">
        <v>345.66</v>
      </c>
      <c r="L445" s="2">
        <v>3696.77</v>
      </c>
      <c r="M445" s="2">
        <v>0</v>
      </c>
      <c r="N445" s="2">
        <v>238.26</v>
      </c>
      <c r="O445" s="3">
        <v>13.9</v>
      </c>
      <c r="P445" s="3">
        <v>0.76</v>
      </c>
      <c r="Q445" s="2">
        <v>2.93</v>
      </c>
      <c r="R445" s="2">
        <v>1.1299999999999999</v>
      </c>
      <c r="S445" s="2">
        <v>5.72</v>
      </c>
      <c r="T445" s="2">
        <v>11.92</v>
      </c>
      <c r="U445" s="2">
        <v>791.77</v>
      </c>
      <c r="V445" s="2">
        <f>SUM(tbl_ProfitPerTruck[[#This Row],[Truck_Fuel_Cost]:[Overhead_Allocation]])+SUM(K444:N445)</f>
        <v>5379.0700000000006</v>
      </c>
      <c r="W445" s="2">
        <f>tbl_ProfitPerTruck[[#This Row],[Final_Invoice_Amount]]-SUM(tbl_ProfitPerTruck[[#This Row],[Direct_Labor_COGS]:[Permit_Fees_COGS]])</f>
        <v>5931.0700000000006</v>
      </c>
      <c r="X445" s="2">
        <f>tbl_ProfitPerTruck[[#This Row],[Final_Invoice_Amount]]-tbl_ProfitPerTruck[[#This Row],[TTL_COSTS]]</f>
        <v>4832.6899999999996</v>
      </c>
    </row>
    <row r="446" spans="1:24" x14ac:dyDescent="0.35">
      <c r="A446" s="13">
        <v>45784</v>
      </c>
      <c r="B446" s="13" t="s">
        <v>451</v>
      </c>
      <c r="C446" s="1" t="s">
        <v>496</v>
      </c>
      <c r="D446" s="1" t="s">
        <v>47</v>
      </c>
      <c r="E446" s="1" t="s">
        <v>29</v>
      </c>
      <c r="F446" s="1" t="s">
        <v>34</v>
      </c>
      <c r="G446" s="1" t="s">
        <v>52</v>
      </c>
      <c r="H446" s="2">
        <v>810.33</v>
      </c>
      <c r="I446" s="3">
        <v>3.2</v>
      </c>
      <c r="J446" s="2">
        <v>47.22</v>
      </c>
      <c r="K446" s="2">
        <v>151.18</v>
      </c>
      <c r="L446" s="2">
        <v>109.72</v>
      </c>
      <c r="M446" s="2">
        <v>62.69</v>
      </c>
      <c r="N446" s="2">
        <v>0</v>
      </c>
      <c r="O446" s="3">
        <v>14.8</v>
      </c>
      <c r="P446" s="3">
        <v>0.64</v>
      </c>
      <c r="Q446" s="2">
        <v>3.58</v>
      </c>
      <c r="R446" s="2">
        <v>0.97</v>
      </c>
      <c r="S446" s="2">
        <v>6.14</v>
      </c>
      <c r="T446" s="2">
        <v>10.42</v>
      </c>
      <c r="U446" s="2">
        <v>57.87</v>
      </c>
      <c r="V446" s="2">
        <f>SUM(tbl_ProfitPerTruck[[#This Row],[Truck_Fuel_Cost]:[Overhead_Allocation]])+SUM(K445:N446)</f>
        <v>4683.2599999999993</v>
      </c>
      <c r="W446" s="2">
        <f>tbl_ProfitPerTruck[[#This Row],[Final_Invoice_Amount]]-SUM(tbl_ProfitPerTruck[[#This Row],[Direct_Labor_COGS]:[Permit_Fees_COGS]])</f>
        <v>486.74000000000007</v>
      </c>
      <c r="X446" s="2">
        <f>tbl_ProfitPerTruck[[#This Row],[Final_Invoice_Amount]]-tbl_ProfitPerTruck[[#This Row],[TTL_COSTS]]</f>
        <v>-3872.9299999999994</v>
      </c>
    </row>
    <row r="447" spans="1:24" x14ac:dyDescent="0.35">
      <c r="A447" s="13">
        <v>45790</v>
      </c>
      <c r="B447" s="13" t="s">
        <v>451</v>
      </c>
      <c r="C447" s="1" t="s">
        <v>497</v>
      </c>
      <c r="D447" s="1" t="s">
        <v>113</v>
      </c>
      <c r="E447" s="1" t="s">
        <v>29</v>
      </c>
      <c r="F447" s="1" t="s">
        <v>34</v>
      </c>
      <c r="G447" s="1" t="s">
        <v>31</v>
      </c>
      <c r="H447" s="2">
        <v>618.02</v>
      </c>
      <c r="I447" s="3">
        <v>1.73</v>
      </c>
      <c r="J447" s="2">
        <v>42.71</v>
      </c>
      <c r="K447" s="2">
        <v>73.77</v>
      </c>
      <c r="L447" s="2">
        <v>77.81</v>
      </c>
      <c r="M447" s="2">
        <v>0</v>
      </c>
      <c r="N447" s="2">
        <v>0</v>
      </c>
      <c r="O447" s="3">
        <v>15.5</v>
      </c>
      <c r="P447" s="3">
        <v>0.64</v>
      </c>
      <c r="Q447" s="2">
        <v>3.45</v>
      </c>
      <c r="R447" s="2">
        <v>1.64</v>
      </c>
      <c r="S447" s="2">
        <v>4.92</v>
      </c>
      <c r="T447" s="2">
        <v>7.65</v>
      </c>
      <c r="U447" s="2">
        <v>60.94</v>
      </c>
      <c r="V447" s="2">
        <f>SUM(tbl_ProfitPerTruck[[#This Row],[Truck_Fuel_Cost]:[Overhead_Allocation]])+SUM(K446:N447)</f>
        <v>553.77</v>
      </c>
      <c r="W447" s="2">
        <f>tbl_ProfitPerTruck[[#This Row],[Final_Invoice_Amount]]-SUM(tbl_ProfitPerTruck[[#This Row],[Direct_Labor_COGS]:[Permit_Fees_COGS]])</f>
        <v>466.44</v>
      </c>
      <c r="X447" s="2">
        <f>tbl_ProfitPerTruck[[#This Row],[Final_Invoice_Amount]]-tbl_ProfitPerTruck[[#This Row],[TTL_COSTS]]</f>
        <v>64.25</v>
      </c>
    </row>
    <row r="448" spans="1:24" x14ac:dyDescent="0.35">
      <c r="A448" s="13">
        <v>45797</v>
      </c>
      <c r="B448" s="13" t="s">
        <v>451</v>
      </c>
      <c r="C448" s="1" t="s">
        <v>498</v>
      </c>
      <c r="D448" s="1" t="s">
        <v>113</v>
      </c>
      <c r="E448" s="1" t="s">
        <v>29</v>
      </c>
      <c r="F448" s="1" t="s">
        <v>34</v>
      </c>
      <c r="G448" s="1" t="s">
        <v>43</v>
      </c>
      <c r="H448" s="2">
        <v>890.26</v>
      </c>
      <c r="I448" s="3">
        <v>3.17</v>
      </c>
      <c r="J448" s="2">
        <v>44.39</v>
      </c>
      <c r="K448" s="2">
        <v>140.87</v>
      </c>
      <c r="L448" s="2">
        <v>115.46</v>
      </c>
      <c r="M448" s="2">
        <v>0</v>
      </c>
      <c r="N448" s="2">
        <v>0</v>
      </c>
      <c r="O448" s="3">
        <v>15.8</v>
      </c>
      <c r="P448" s="3">
        <v>0.66</v>
      </c>
      <c r="Q448" s="2">
        <v>3.43</v>
      </c>
      <c r="R448" s="2">
        <v>1.05</v>
      </c>
      <c r="S448" s="2">
        <v>5.15</v>
      </c>
      <c r="T448" s="2">
        <v>7.27</v>
      </c>
      <c r="U448" s="2">
        <v>54.36</v>
      </c>
      <c r="V448" s="2">
        <f>SUM(tbl_ProfitPerTruck[[#This Row],[Truck_Fuel_Cost]:[Overhead_Allocation]])+SUM(K447:N448)</f>
        <v>479.16999999999996</v>
      </c>
      <c r="W448" s="2">
        <f>tbl_ProfitPerTruck[[#This Row],[Final_Invoice_Amount]]-SUM(tbl_ProfitPerTruck[[#This Row],[Direct_Labor_COGS]:[Permit_Fees_COGS]])</f>
        <v>633.93000000000006</v>
      </c>
      <c r="X448" s="2">
        <f>tbl_ProfitPerTruck[[#This Row],[Final_Invoice_Amount]]-tbl_ProfitPerTruck[[#This Row],[TTL_COSTS]]</f>
        <v>411.09000000000003</v>
      </c>
    </row>
    <row r="449" spans="1:24" x14ac:dyDescent="0.35">
      <c r="A449" s="13">
        <v>45806</v>
      </c>
      <c r="B449" s="13" t="s">
        <v>451</v>
      </c>
      <c r="C449" s="1" t="s">
        <v>499</v>
      </c>
      <c r="D449" s="1" t="s">
        <v>49</v>
      </c>
      <c r="E449" s="1" t="s">
        <v>29</v>
      </c>
      <c r="F449" s="1" t="s">
        <v>34</v>
      </c>
      <c r="G449" s="1" t="s">
        <v>52</v>
      </c>
      <c r="H449" s="2">
        <v>836.72</v>
      </c>
      <c r="I449" s="3">
        <v>1.76</v>
      </c>
      <c r="J449" s="2">
        <v>45.67</v>
      </c>
      <c r="K449" s="2">
        <v>80.349999999999994</v>
      </c>
      <c r="L449" s="2">
        <v>209.04</v>
      </c>
      <c r="M449" s="2">
        <v>0</v>
      </c>
      <c r="N449" s="2">
        <v>0</v>
      </c>
      <c r="O449" s="3">
        <v>26.5</v>
      </c>
      <c r="P449" s="3">
        <v>1.4</v>
      </c>
      <c r="Q449" s="2">
        <v>5.2</v>
      </c>
      <c r="R449" s="2">
        <v>2.61</v>
      </c>
      <c r="S449" s="2">
        <v>6.52</v>
      </c>
      <c r="T449" s="2">
        <v>11.9</v>
      </c>
      <c r="U449" s="2">
        <v>99.68</v>
      </c>
      <c r="V449" s="2">
        <f>SUM(tbl_ProfitPerTruck[[#This Row],[Truck_Fuel_Cost]:[Overhead_Allocation]])+SUM(K448:N449)</f>
        <v>671.62999999999988</v>
      </c>
      <c r="W449" s="2">
        <f>tbl_ProfitPerTruck[[#This Row],[Final_Invoice_Amount]]-SUM(tbl_ProfitPerTruck[[#This Row],[Direct_Labor_COGS]:[Permit_Fees_COGS]])</f>
        <v>547.33000000000004</v>
      </c>
      <c r="X449" s="2">
        <f>tbl_ProfitPerTruck[[#This Row],[Final_Invoice_Amount]]-tbl_ProfitPerTruck[[#This Row],[TTL_COSTS]]</f>
        <v>165.09000000000015</v>
      </c>
    </row>
    <row r="450" spans="1:24" x14ac:dyDescent="0.35">
      <c r="A450" s="13">
        <v>45784</v>
      </c>
      <c r="B450" s="13" t="s">
        <v>451</v>
      </c>
      <c r="C450" s="1" t="s">
        <v>500</v>
      </c>
      <c r="D450" s="1" t="s">
        <v>72</v>
      </c>
      <c r="E450" s="1" t="s">
        <v>29</v>
      </c>
      <c r="F450" s="1" t="s">
        <v>30</v>
      </c>
      <c r="G450" s="1" t="s">
        <v>43</v>
      </c>
      <c r="H450" s="2">
        <v>255.84</v>
      </c>
      <c r="I450" s="3">
        <v>0.91</v>
      </c>
      <c r="J450" s="2">
        <v>46.14</v>
      </c>
      <c r="K450" s="2">
        <v>41.81</v>
      </c>
      <c r="L450" s="2">
        <v>15.7</v>
      </c>
      <c r="M450" s="2">
        <v>0</v>
      </c>
      <c r="N450" s="2">
        <v>0</v>
      </c>
      <c r="O450" s="3">
        <v>20.9</v>
      </c>
      <c r="P450" s="3">
        <v>1</v>
      </c>
      <c r="Q450" s="2">
        <v>4.21</v>
      </c>
      <c r="R450" s="2">
        <v>1.1599999999999999</v>
      </c>
      <c r="S450" s="2">
        <v>6.22</v>
      </c>
      <c r="T450" s="2">
        <v>7.49</v>
      </c>
      <c r="U450" s="2">
        <v>25</v>
      </c>
      <c r="V450" s="2">
        <f>SUM(tbl_ProfitPerTruck[[#This Row],[Truck_Fuel_Cost]:[Overhead_Allocation]])+SUM(K449:N450)</f>
        <v>390.97999999999996</v>
      </c>
      <c r="W450" s="2">
        <f>tbl_ProfitPerTruck[[#This Row],[Final_Invoice_Amount]]-SUM(tbl_ProfitPerTruck[[#This Row],[Direct_Labor_COGS]:[Permit_Fees_COGS]])</f>
        <v>198.32999999999998</v>
      </c>
      <c r="X450" s="2">
        <f>tbl_ProfitPerTruck[[#This Row],[Final_Invoice_Amount]]-tbl_ProfitPerTruck[[#This Row],[TTL_COSTS]]</f>
        <v>-135.13999999999996</v>
      </c>
    </row>
    <row r="451" spans="1:24" x14ac:dyDescent="0.35">
      <c r="A451" s="13">
        <v>45788</v>
      </c>
      <c r="B451" s="13" t="s">
        <v>451</v>
      </c>
      <c r="C451" s="1" t="s">
        <v>501</v>
      </c>
      <c r="D451" s="1" t="s">
        <v>23</v>
      </c>
      <c r="E451" s="1" t="s">
        <v>24</v>
      </c>
      <c r="F451" s="1" t="s">
        <v>34</v>
      </c>
      <c r="G451" s="1" t="s">
        <v>31</v>
      </c>
      <c r="H451" s="2">
        <v>883.05</v>
      </c>
      <c r="I451" s="3">
        <v>2.11</v>
      </c>
      <c r="J451" s="2">
        <v>41.45</v>
      </c>
      <c r="K451" s="2">
        <v>87.4</v>
      </c>
      <c r="L451" s="2">
        <v>99</v>
      </c>
      <c r="M451" s="2">
        <v>0</v>
      </c>
      <c r="N451" s="2">
        <v>0</v>
      </c>
      <c r="O451" s="3">
        <v>25.7</v>
      </c>
      <c r="P451" s="3">
        <v>1.1499999999999999</v>
      </c>
      <c r="Q451" s="2">
        <v>6.96</v>
      </c>
      <c r="R451" s="2">
        <v>2.42</v>
      </c>
      <c r="S451" s="2">
        <v>6.66</v>
      </c>
      <c r="T451" s="2">
        <v>8.2899999999999991</v>
      </c>
      <c r="U451" s="2">
        <v>91.1</v>
      </c>
      <c r="V451" s="2">
        <f>SUM(tbl_ProfitPerTruck[[#This Row],[Truck_Fuel_Cost]:[Overhead_Allocation]])+SUM(K450:N451)</f>
        <v>359.34000000000003</v>
      </c>
      <c r="W451" s="2">
        <f>tbl_ProfitPerTruck[[#This Row],[Final_Invoice_Amount]]-SUM(tbl_ProfitPerTruck[[#This Row],[Direct_Labor_COGS]:[Permit_Fees_COGS]])</f>
        <v>696.65</v>
      </c>
      <c r="X451" s="2">
        <f>tbl_ProfitPerTruck[[#This Row],[Final_Invoice_Amount]]-tbl_ProfitPerTruck[[#This Row],[TTL_COSTS]]</f>
        <v>523.70999999999992</v>
      </c>
    </row>
    <row r="452" spans="1:24" x14ac:dyDescent="0.35">
      <c r="A452" s="13">
        <v>45806</v>
      </c>
      <c r="B452" s="13" t="s">
        <v>451</v>
      </c>
      <c r="C452" s="1" t="s">
        <v>502</v>
      </c>
      <c r="D452" s="1" t="s">
        <v>57</v>
      </c>
      <c r="E452" s="1" t="s">
        <v>24</v>
      </c>
      <c r="F452" s="1" t="s">
        <v>25</v>
      </c>
      <c r="G452" s="1" t="s">
        <v>35</v>
      </c>
      <c r="H452" s="2">
        <v>7398.95</v>
      </c>
      <c r="I452" s="3">
        <v>13.13</v>
      </c>
      <c r="J452" s="2">
        <v>41.38</v>
      </c>
      <c r="K452" s="2">
        <v>543.29999999999995</v>
      </c>
      <c r="L452" s="2">
        <v>2869.15</v>
      </c>
      <c r="M452" s="2">
        <v>0</v>
      </c>
      <c r="N452" s="2">
        <v>332.24</v>
      </c>
      <c r="O452" s="3">
        <v>17.100000000000001</v>
      </c>
      <c r="P452" s="3">
        <v>0.97</v>
      </c>
      <c r="Q452" s="2">
        <v>4.58</v>
      </c>
      <c r="R452" s="2">
        <v>1.07</v>
      </c>
      <c r="S452" s="2">
        <v>4.6399999999999997</v>
      </c>
      <c r="T452" s="2">
        <v>9.9</v>
      </c>
      <c r="U452" s="2">
        <v>849.08</v>
      </c>
      <c r="V452" s="2">
        <f>SUM(tbl_ProfitPerTruck[[#This Row],[Truck_Fuel_Cost]:[Overhead_Allocation]])+SUM(K451:N452)</f>
        <v>4800.3600000000006</v>
      </c>
      <c r="W452" s="2">
        <f>tbl_ProfitPerTruck[[#This Row],[Final_Invoice_Amount]]-SUM(tbl_ProfitPerTruck[[#This Row],[Direct_Labor_COGS]:[Permit_Fees_COGS]])</f>
        <v>3654.26</v>
      </c>
      <c r="X452" s="2">
        <f>tbl_ProfitPerTruck[[#This Row],[Final_Invoice_Amount]]-tbl_ProfitPerTruck[[#This Row],[TTL_COSTS]]</f>
        <v>2598.5899999999992</v>
      </c>
    </row>
    <row r="453" spans="1:24" x14ac:dyDescent="0.35">
      <c r="A453" s="13">
        <v>45797</v>
      </c>
      <c r="B453" s="13" t="s">
        <v>451</v>
      </c>
      <c r="C453" s="1" t="s">
        <v>503</v>
      </c>
      <c r="D453" s="1" t="s">
        <v>72</v>
      </c>
      <c r="E453" s="1" t="s">
        <v>29</v>
      </c>
      <c r="F453" s="1" t="s">
        <v>30</v>
      </c>
      <c r="G453" s="1" t="s">
        <v>52</v>
      </c>
      <c r="H453" s="2">
        <v>268.82</v>
      </c>
      <c r="I453" s="3">
        <v>0.86</v>
      </c>
      <c r="J453" s="2">
        <v>45.89</v>
      </c>
      <c r="K453" s="2">
        <v>39.590000000000003</v>
      </c>
      <c r="L453" s="2">
        <v>25.3</v>
      </c>
      <c r="M453" s="2">
        <v>0</v>
      </c>
      <c r="N453" s="2">
        <v>0</v>
      </c>
      <c r="O453" s="3">
        <v>18.7</v>
      </c>
      <c r="P453" s="3">
        <v>0.9</v>
      </c>
      <c r="Q453" s="2">
        <v>4.8499999999999996</v>
      </c>
      <c r="R453" s="2">
        <v>1.1100000000000001</v>
      </c>
      <c r="S453" s="2">
        <v>7.43</v>
      </c>
      <c r="T453" s="2">
        <v>11.82</v>
      </c>
      <c r="U453" s="2">
        <v>25</v>
      </c>
      <c r="V453" s="2">
        <f>SUM(tbl_ProfitPerTruck[[#This Row],[Truck_Fuel_Cost]:[Overhead_Allocation]])+SUM(K452:N453)</f>
        <v>3859.79</v>
      </c>
      <c r="W453" s="2">
        <f>tbl_ProfitPerTruck[[#This Row],[Final_Invoice_Amount]]-SUM(tbl_ProfitPerTruck[[#This Row],[Direct_Labor_COGS]:[Permit_Fees_COGS]])</f>
        <v>203.93</v>
      </c>
      <c r="X453" s="2">
        <f>tbl_ProfitPerTruck[[#This Row],[Final_Invoice_Amount]]-tbl_ProfitPerTruck[[#This Row],[TTL_COSTS]]</f>
        <v>-3590.97</v>
      </c>
    </row>
    <row r="454" spans="1:24" x14ac:dyDescent="0.35">
      <c r="A454" s="13">
        <v>45807</v>
      </c>
      <c r="B454" s="13" t="s">
        <v>451</v>
      </c>
      <c r="C454" s="1" t="s">
        <v>504</v>
      </c>
      <c r="D454" s="1" t="s">
        <v>51</v>
      </c>
      <c r="E454" s="1" t="s">
        <v>29</v>
      </c>
      <c r="F454" s="1" t="s">
        <v>34</v>
      </c>
      <c r="G454" s="1" t="s">
        <v>26</v>
      </c>
      <c r="H454" s="2">
        <v>479.25</v>
      </c>
      <c r="I454" s="3">
        <v>2.29</v>
      </c>
      <c r="J454" s="2">
        <v>42.4</v>
      </c>
      <c r="K454" s="2">
        <v>97.09</v>
      </c>
      <c r="L454" s="2">
        <v>70.41</v>
      </c>
      <c r="M454" s="2">
        <v>0</v>
      </c>
      <c r="N454" s="2">
        <v>0</v>
      </c>
      <c r="O454" s="3">
        <v>23.6</v>
      </c>
      <c r="P454" s="3">
        <v>1</v>
      </c>
      <c r="Q454" s="2">
        <v>5.18</v>
      </c>
      <c r="R454" s="2">
        <v>1.87</v>
      </c>
      <c r="S454" s="2">
        <v>6.04</v>
      </c>
      <c r="T454" s="2">
        <v>10.54</v>
      </c>
      <c r="U454" s="2">
        <v>54.81</v>
      </c>
      <c r="V454" s="2">
        <f>SUM(tbl_ProfitPerTruck[[#This Row],[Truck_Fuel_Cost]:[Overhead_Allocation]])+SUM(K453:N454)</f>
        <v>310.83000000000004</v>
      </c>
      <c r="W454" s="2">
        <f>tbl_ProfitPerTruck[[#This Row],[Final_Invoice_Amount]]-SUM(tbl_ProfitPerTruck[[#This Row],[Direct_Labor_COGS]:[Permit_Fees_COGS]])</f>
        <v>311.75</v>
      </c>
      <c r="X454" s="2">
        <f>tbl_ProfitPerTruck[[#This Row],[Final_Invoice_Amount]]-tbl_ProfitPerTruck[[#This Row],[TTL_COSTS]]</f>
        <v>168.41999999999996</v>
      </c>
    </row>
    <row r="455" spans="1:24" x14ac:dyDescent="0.35">
      <c r="A455" s="13">
        <v>45780</v>
      </c>
      <c r="B455" s="13" t="s">
        <v>451</v>
      </c>
      <c r="C455" s="1" t="s">
        <v>505</v>
      </c>
      <c r="D455" s="1" t="s">
        <v>113</v>
      </c>
      <c r="E455" s="1" t="s">
        <v>29</v>
      </c>
      <c r="F455" s="1" t="s">
        <v>34</v>
      </c>
      <c r="G455" s="1" t="s">
        <v>31</v>
      </c>
      <c r="H455" s="2">
        <v>708.4</v>
      </c>
      <c r="I455" s="3">
        <v>2.87</v>
      </c>
      <c r="J455" s="2">
        <v>45.84</v>
      </c>
      <c r="K455" s="2">
        <v>131.34</v>
      </c>
      <c r="L455" s="2">
        <v>189.27</v>
      </c>
      <c r="M455" s="2">
        <v>0</v>
      </c>
      <c r="N455" s="2">
        <v>0</v>
      </c>
      <c r="O455" s="3">
        <v>9.1</v>
      </c>
      <c r="P455" s="3">
        <v>0.46</v>
      </c>
      <c r="Q455" s="2">
        <v>2.42</v>
      </c>
      <c r="R455" s="2">
        <v>0.74</v>
      </c>
      <c r="S455" s="2">
        <v>6.63</v>
      </c>
      <c r="T455" s="2">
        <v>10.66</v>
      </c>
      <c r="U455" s="2">
        <v>49.9</v>
      </c>
      <c r="V455" s="2">
        <f>SUM(tbl_ProfitPerTruck[[#This Row],[Truck_Fuel_Cost]:[Overhead_Allocation]])+SUM(K454:N455)</f>
        <v>558.46</v>
      </c>
      <c r="W455" s="2">
        <f>tbl_ProfitPerTruck[[#This Row],[Final_Invoice_Amount]]-SUM(tbl_ProfitPerTruck[[#This Row],[Direct_Labor_COGS]:[Permit_Fees_COGS]])</f>
        <v>387.78999999999996</v>
      </c>
      <c r="X455" s="2">
        <f>tbl_ProfitPerTruck[[#This Row],[Final_Invoice_Amount]]-tbl_ProfitPerTruck[[#This Row],[TTL_COSTS]]</f>
        <v>149.93999999999994</v>
      </c>
    </row>
    <row r="456" spans="1:24" x14ac:dyDescent="0.35">
      <c r="A456" s="13">
        <v>45802</v>
      </c>
      <c r="B456" s="13" t="s">
        <v>451</v>
      </c>
      <c r="C456" s="1" t="s">
        <v>506</v>
      </c>
      <c r="D456" s="1" t="s">
        <v>72</v>
      </c>
      <c r="E456" s="1" t="s">
        <v>29</v>
      </c>
      <c r="F456" s="1" t="s">
        <v>30</v>
      </c>
      <c r="G456" s="1" t="s">
        <v>43</v>
      </c>
      <c r="H456" s="2">
        <v>310.01</v>
      </c>
      <c r="I456" s="3">
        <v>1.86</v>
      </c>
      <c r="J456" s="2">
        <v>45.9</v>
      </c>
      <c r="K456" s="2">
        <v>85.4</v>
      </c>
      <c r="L456" s="2">
        <v>15.81</v>
      </c>
      <c r="M456" s="2">
        <v>0</v>
      </c>
      <c r="N456" s="2">
        <v>0</v>
      </c>
      <c r="O456" s="3">
        <v>8.8000000000000007</v>
      </c>
      <c r="P456" s="3">
        <v>0.31</v>
      </c>
      <c r="Q456" s="2">
        <v>2.15</v>
      </c>
      <c r="R456" s="2">
        <v>0.97</v>
      </c>
      <c r="S456" s="2">
        <v>5.53</v>
      </c>
      <c r="T456" s="2">
        <v>8.9499999999999993</v>
      </c>
      <c r="U456" s="2">
        <v>35.17</v>
      </c>
      <c r="V456" s="2">
        <f>SUM(tbl_ProfitPerTruck[[#This Row],[Truck_Fuel_Cost]:[Overhead_Allocation]])+SUM(K455:N456)</f>
        <v>474.59</v>
      </c>
      <c r="W456" s="2">
        <f>tbl_ProfitPerTruck[[#This Row],[Final_Invoice_Amount]]-SUM(tbl_ProfitPerTruck[[#This Row],[Direct_Labor_COGS]:[Permit_Fees_COGS]])</f>
        <v>208.79999999999998</v>
      </c>
      <c r="X456" s="2">
        <f>tbl_ProfitPerTruck[[#This Row],[Final_Invoice_Amount]]-tbl_ProfitPerTruck[[#This Row],[TTL_COSTS]]</f>
        <v>-164.57999999999998</v>
      </c>
    </row>
    <row r="457" spans="1:24" x14ac:dyDescent="0.35">
      <c r="A457" s="13">
        <v>45789</v>
      </c>
      <c r="B457" s="13" t="s">
        <v>451</v>
      </c>
      <c r="C457" s="1" t="s">
        <v>507</v>
      </c>
      <c r="D457" s="1" t="s">
        <v>80</v>
      </c>
      <c r="E457" s="1" t="s">
        <v>29</v>
      </c>
      <c r="F457" s="1" t="s">
        <v>34</v>
      </c>
      <c r="G457" s="1" t="s">
        <v>26</v>
      </c>
      <c r="H457" s="2">
        <v>1282.47</v>
      </c>
      <c r="I457" s="3">
        <v>1.02</v>
      </c>
      <c r="J457" s="2">
        <v>40.340000000000003</v>
      </c>
      <c r="K457" s="2">
        <v>41.09</v>
      </c>
      <c r="L457" s="2">
        <v>161.56</v>
      </c>
      <c r="M457" s="2">
        <v>0</v>
      </c>
      <c r="N457" s="2">
        <v>0</v>
      </c>
      <c r="O457" s="3">
        <v>34.5</v>
      </c>
      <c r="P457" s="3">
        <v>1.5</v>
      </c>
      <c r="Q457" s="2">
        <v>6.26</v>
      </c>
      <c r="R457" s="2">
        <v>3.83</v>
      </c>
      <c r="S457" s="2">
        <v>5.21</v>
      </c>
      <c r="T457" s="2">
        <v>8.06</v>
      </c>
      <c r="U457" s="2">
        <v>133.58000000000001</v>
      </c>
      <c r="V457" s="2">
        <f>SUM(tbl_ProfitPerTruck[[#This Row],[Truck_Fuel_Cost]:[Overhead_Allocation]])+SUM(K456:N457)</f>
        <v>460.8</v>
      </c>
      <c r="W457" s="2">
        <f>tbl_ProfitPerTruck[[#This Row],[Final_Invoice_Amount]]-SUM(tbl_ProfitPerTruck[[#This Row],[Direct_Labor_COGS]:[Permit_Fees_COGS]])</f>
        <v>1079.82</v>
      </c>
      <c r="X457" s="2">
        <f>tbl_ProfitPerTruck[[#This Row],[Final_Invoice_Amount]]-tbl_ProfitPerTruck[[#This Row],[TTL_COSTS]]</f>
        <v>821.67000000000007</v>
      </c>
    </row>
    <row r="458" spans="1:24" x14ac:dyDescent="0.35">
      <c r="A458" s="13">
        <v>45805</v>
      </c>
      <c r="B458" s="13" t="s">
        <v>451</v>
      </c>
      <c r="C458" s="1" t="s">
        <v>508</v>
      </c>
      <c r="D458" s="1" t="s">
        <v>83</v>
      </c>
      <c r="E458" s="1" t="s">
        <v>29</v>
      </c>
      <c r="F458" s="1" t="s">
        <v>34</v>
      </c>
      <c r="G458" s="1" t="s">
        <v>52</v>
      </c>
      <c r="H458" s="2">
        <v>1073.76</v>
      </c>
      <c r="I458" s="3">
        <v>2.4300000000000002</v>
      </c>
      <c r="J458" s="2">
        <v>48.76</v>
      </c>
      <c r="K458" s="2">
        <v>118.42</v>
      </c>
      <c r="L458" s="2">
        <v>173.74</v>
      </c>
      <c r="M458" s="2">
        <v>0</v>
      </c>
      <c r="N458" s="2">
        <v>0</v>
      </c>
      <c r="O458" s="3">
        <v>29.2</v>
      </c>
      <c r="P458" s="3">
        <v>1.23</v>
      </c>
      <c r="Q458" s="2">
        <v>7.27</v>
      </c>
      <c r="R458" s="2">
        <v>3.39</v>
      </c>
      <c r="S458" s="2">
        <v>6.4</v>
      </c>
      <c r="T458" s="2">
        <v>9.18</v>
      </c>
      <c r="U458" s="2">
        <v>98.26</v>
      </c>
      <c r="V458" s="2">
        <f>SUM(tbl_ProfitPerTruck[[#This Row],[Truck_Fuel_Cost]:[Overhead_Allocation]])+SUM(K457:N458)</f>
        <v>619.30999999999995</v>
      </c>
      <c r="W458" s="2">
        <f>tbl_ProfitPerTruck[[#This Row],[Final_Invoice_Amount]]-SUM(tbl_ProfitPerTruck[[#This Row],[Direct_Labor_COGS]:[Permit_Fees_COGS]])</f>
        <v>781.59999999999991</v>
      </c>
      <c r="X458" s="2">
        <f>tbl_ProfitPerTruck[[#This Row],[Final_Invoice_Amount]]-tbl_ProfitPerTruck[[#This Row],[TTL_COSTS]]</f>
        <v>454.45000000000005</v>
      </c>
    </row>
    <row r="459" spans="1:24" x14ac:dyDescent="0.35">
      <c r="A459" s="13">
        <v>45795</v>
      </c>
      <c r="B459" s="13" t="s">
        <v>451</v>
      </c>
      <c r="C459" s="1" t="s">
        <v>509</v>
      </c>
      <c r="D459" s="1" t="s">
        <v>42</v>
      </c>
      <c r="E459" s="1" t="s">
        <v>24</v>
      </c>
      <c r="F459" s="1" t="s">
        <v>25</v>
      </c>
      <c r="G459" s="1" t="s">
        <v>31</v>
      </c>
      <c r="H459" s="2">
        <v>9470.1</v>
      </c>
      <c r="I459" s="3">
        <v>10.24</v>
      </c>
      <c r="J459" s="2">
        <v>43.19</v>
      </c>
      <c r="K459" s="2">
        <v>442.02</v>
      </c>
      <c r="L459" s="2">
        <v>3483.73</v>
      </c>
      <c r="M459" s="2">
        <v>0</v>
      </c>
      <c r="N459" s="2">
        <v>0</v>
      </c>
      <c r="O459" s="3">
        <v>33.5</v>
      </c>
      <c r="P459" s="3">
        <v>1.49</v>
      </c>
      <c r="Q459" s="2">
        <v>8.76</v>
      </c>
      <c r="R459" s="2">
        <v>3.06</v>
      </c>
      <c r="S459" s="2">
        <v>5.13</v>
      </c>
      <c r="T459" s="2">
        <v>8.18</v>
      </c>
      <c r="U459" s="2">
        <v>925.06</v>
      </c>
      <c r="V459" s="2">
        <f>SUM(tbl_ProfitPerTruck[[#This Row],[Truck_Fuel_Cost]:[Overhead_Allocation]])+SUM(K458:N459)</f>
        <v>5168.0999999999995</v>
      </c>
      <c r="W459" s="2">
        <f>tbl_ProfitPerTruck[[#This Row],[Final_Invoice_Amount]]-SUM(tbl_ProfitPerTruck[[#This Row],[Direct_Labor_COGS]:[Permit_Fees_COGS]])</f>
        <v>5544.35</v>
      </c>
      <c r="X459" s="2">
        <f>tbl_ProfitPerTruck[[#This Row],[Final_Invoice_Amount]]-tbl_ProfitPerTruck[[#This Row],[TTL_COSTS]]</f>
        <v>4302.0000000000009</v>
      </c>
    </row>
    <row r="460" spans="1:24" x14ac:dyDescent="0.35">
      <c r="A460" s="13">
        <v>45782</v>
      </c>
      <c r="B460" s="13" t="s">
        <v>451</v>
      </c>
      <c r="C460" s="1" t="s">
        <v>510</v>
      </c>
      <c r="D460" s="1" t="s">
        <v>28</v>
      </c>
      <c r="E460" s="1" t="s">
        <v>29</v>
      </c>
      <c r="F460" s="1" t="s">
        <v>34</v>
      </c>
      <c r="G460" s="1" t="s">
        <v>37</v>
      </c>
      <c r="H460" s="2">
        <v>1309.31</v>
      </c>
      <c r="I460" s="3">
        <v>3.38</v>
      </c>
      <c r="J460" s="2">
        <v>42.39</v>
      </c>
      <c r="K460" s="2">
        <v>143.16</v>
      </c>
      <c r="L460" s="2">
        <v>296.17</v>
      </c>
      <c r="M460" s="2">
        <v>0</v>
      </c>
      <c r="N460" s="2">
        <v>0</v>
      </c>
      <c r="O460" s="3">
        <v>18.5</v>
      </c>
      <c r="P460" s="3">
        <v>0.76</v>
      </c>
      <c r="Q460" s="2">
        <v>5.03</v>
      </c>
      <c r="R460" s="2">
        <v>1.84</v>
      </c>
      <c r="S460" s="2">
        <v>6.02</v>
      </c>
      <c r="T460" s="2">
        <v>9.2100000000000009</v>
      </c>
      <c r="U460" s="2">
        <v>88.82</v>
      </c>
      <c r="V460" s="2">
        <f>SUM(tbl_ProfitPerTruck[[#This Row],[Truck_Fuel_Cost]:[Overhead_Allocation]])+SUM(K459:N460)</f>
        <v>4476</v>
      </c>
      <c r="W460" s="2">
        <f>tbl_ProfitPerTruck[[#This Row],[Final_Invoice_Amount]]-SUM(tbl_ProfitPerTruck[[#This Row],[Direct_Labor_COGS]:[Permit_Fees_COGS]])</f>
        <v>869.9799999999999</v>
      </c>
      <c r="X460" s="2">
        <f>tbl_ProfitPerTruck[[#This Row],[Final_Invoice_Amount]]-tbl_ProfitPerTruck[[#This Row],[TTL_COSTS]]</f>
        <v>-3166.69</v>
      </c>
    </row>
    <row r="461" spans="1:24" x14ac:dyDescent="0.35">
      <c r="A461" s="13">
        <v>45779</v>
      </c>
      <c r="B461" s="13" t="s">
        <v>451</v>
      </c>
      <c r="C461" s="1" t="s">
        <v>511</v>
      </c>
      <c r="D461" s="1" t="s">
        <v>57</v>
      </c>
      <c r="E461" s="1" t="s">
        <v>24</v>
      </c>
      <c r="F461" s="1" t="s">
        <v>34</v>
      </c>
      <c r="G461" s="1" t="s">
        <v>37</v>
      </c>
      <c r="H461" s="2">
        <v>1287.1400000000001</v>
      </c>
      <c r="I461" s="3">
        <v>1.89</v>
      </c>
      <c r="J461" s="2">
        <v>44.07</v>
      </c>
      <c r="K461" s="2">
        <v>83.17</v>
      </c>
      <c r="L461" s="2">
        <v>173.27</v>
      </c>
      <c r="M461" s="2">
        <v>0</v>
      </c>
      <c r="N461" s="2">
        <v>0</v>
      </c>
      <c r="O461" s="3">
        <v>41.7</v>
      </c>
      <c r="P461" s="3">
        <v>1.94</v>
      </c>
      <c r="Q461" s="2">
        <v>8.5399999999999991</v>
      </c>
      <c r="R461" s="2">
        <v>4.76</v>
      </c>
      <c r="S461" s="2">
        <v>5.51</v>
      </c>
      <c r="T461" s="2">
        <v>11.76</v>
      </c>
      <c r="U461" s="2">
        <v>118.4</v>
      </c>
      <c r="V461" s="2">
        <f>SUM(tbl_ProfitPerTruck[[#This Row],[Truck_Fuel_Cost]:[Overhead_Allocation]])+SUM(K460:N461)</f>
        <v>844.74</v>
      </c>
      <c r="W461" s="2">
        <f>tbl_ProfitPerTruck[[#This Row],[Final_Invoice_Amount]]-SUM(tbl_ProfitPerTruck[[#This Row],[Direct_Labor_COGS]:[Permit_Fees_COGS]])</f>
        <v>1030.7</v>
      </c>
      <c r="X461" s="2">
        <f>tbl_ProfitPerTruck[[#This Row],[Final_Invoice_Amount]]-tbl_ProfitPerTruck[[#This Row],[TTL_COSTS]]</f>
        <v>442.40000000000009</v>
      </c>
    </row>
    <row r="462" spans="1:24" x14ac:dyDescent="0.35">
      <c r="A462" s="13">
        <v>45780</v>
      </c>
      <c r="B462" s="13" t="s">
        <v>451</v>
      </c>
      <c r="C462" s="1" t="s">
        <v>512</v>
      </c>
      <c r="D462" s="1" t="s">
        <v>72</v>
      </c>
      <c r="E462" s="1" t="s">
        <v>29</v>
      </c>
      <c r="F462" s="1" t="s">
        <v>34</v>
      </c>
      <c r="G462" s="1" t="s">
        <v>35</v>
      </c>
      <c r="H462" s="2">
        <v>1045.3</v>
      </c>
      <c r="I462" s="3">
        <v>2.41</v>
      </c>
      <c r="J462" s="2">
        <v>40.32</v>
      </c>
      <c r="K462" s="2">
        <v>97.37</v>
      </c>
      <c r="L462" s="2">
        <v>279.5</v>
      </c>
      <c r="M462" s="2">
        <v>0</v>
      </c>
      <c r="N462" s="2">
        <v>0</v>
      </c>
      <c r="O462" s="3">
        <v>16.7</v>
      </c>
      <c r="P462" s="3">
        <v>0.8</v>
      </c>
      <c r="Q462" s="2">
        <v>3.31</v>
      </c>
      <c r="R462" s="2">
        <v>1.19</v>
      </c>
      <c r="S462" s="2">
        <v>4.6500000000000004</v>
      </c>
      <c r="T462" s="2">
        <v>9.34</v>
      </c>
      <c r="U462" s="2">
        <v>116.22</v>
      </c>
      <c r="V462" s="2">
        <f>SUM(tbl_ProfitPerTruck[[#This Row],[Truck_Fuel_Cost]:[Overhead_Allocation]])+SUM(K461:N462)</f>
        <v>768.02</v>
      </c>
      <c r="W462" s="2">
        <f>tbl_ProfitPerTruck[[#This Row],[Final_Invoice_Amount]]-SUM(tbl_ProfitPerTruck[[#This Row],[Direct_Labor_COGS]:[Permit_Fees_COGS]])</f>
        <v>668.43</v>
      </c>
      <c r="X462" s="2">
        <f>tbl_ProfitPerTruck[[#This Row],[Final_Invoice_Amount]]-tbl_ProfitPerTruck[[#This Row],[TTL_COSTS]]</f>
        <v>277.27999999999997</v>
      </c>
    </row>
    <row r="463" spans="1:24" x14ac:dyDescent="0.35">
      <c r="A463" s="13">
        <v>45779</v>
      </c>
      <c r="B463" s="13" t="s">
        <v>451</v>
      </c>
      <c r="C463" s="1" t="s">
        <v>513</v>
      </c>
      <c r="D463" s="1" t="s">
        <v>28</v>
      </c>
      <c r="E463" s="1" t="s">
        <v>29</v>
      </c>
      <c r="F463" s="1" t="s">
        <v>34</v>
      </c>
      <c r="G463" s="1" t="s">
        <v>31</v>
      </c>
      <c r="H463" s="2">
        <v>689.58</v>
      </c>
      <c r="I463" s="3">
        <v>3.53</v>
      </c>
      <c r="J463" s="2">
        <v>41.58</v>
      </c>
      <c r="K463" s="2">
        <v>146.86000000000001</v>
      </c>
      <c r="L463" s="2">
        <v>191.17</v>
      </c>
      <c r="M463" s="2">
        <v>0</v>
      </c>
      <c r="N463" s="2">
        <v>0</v>
      </c>
      <c r="O463" s="3">
        <v>18.3</v>
      </c>
      <c r="P463" s="3">
        <v>0.93</v>
      </c>
      <c r="Q463" s="2">
        <v>3.82</v>
      </c>
      <c r="R463" s="2">
        <v>1.67</v>
      </c>
      <c r="S463" s="2">
        <v>4.83</v>
      </c>
      <c r="T463" s="2">
        <v>11.83</v>
      </c>
      <c r="U463" s="2">
        <v>48.61</v>
      </c>
      <c r="V463" s="2">
        <f>SUM(tbl_ProfitPerTruck[[#This Row],[Truck_Fuel_Cost]:[Overhead_Allocation]])+SUM(K462:N463)</f>
        <v>785.66</v>
      </c>
      <c r="W463" s="2">
        <f>tbl_ProfitPerTruck[[#This Row],[Final_Invoice_Amount]]-SUM(tbl_ProfitPerTruck[[#This Row],[Direct_Labor_COGS]:[Permit_Fees_COGS]])</f>
        <v>351.55000000000007</v>
      </c>
      <c r="X463" s="2">
        <f>tbl_ProfitPerTruck[[#This Row],[Final_Invoice_Amount]]-tbl_ProfitPerTruck[[#This Row],[TTL_COSTS]]</f>
        <v>-96.079999999999927</v>
      </c>
    </row>
    <row r="464" spans="1:24" x14ac:dyDescent="0.35">
      <c r="A464" s="13">
        <v>45782</v>
      </c>
      <c r="B464" s="13" t="s">
        <v>451</v>
      </c>
      <c r="C464" s="1" t="s">
        <v>514</v>
      </c>
      <c r="D464" s="1" t="s">
        <v>42</v>
      </c>
      <c r="E464" s="1" t="s">
        <v>24</v>
      </c>
      <c r="F464" s="1" t="s">
        <v>34</v>
      </c>
      <c r="G464" s="1" t="s">
        <v>31</v>
      </c>
      <c r="H464" s="2">
        <v>967.06</v>
      </c>
      <c r="I464" s="3">
        <v>2.1800000000000002</v>
      </c>
      <c r="J464" s="2">
        <v>45.09</v>
      </c>
      <c r="K464" s="2">
        <v>98.46</v>
      </c>
      <c r="L464" s="2">
        <v>101</v>
      </c>
      <c r="M464" s="2">
        <v>0</v>
      </c>
      <c r="N464" s="2">
        <v>0</v>
      </c>
      <c r="O464" s="3">
        <v>9.5</v>
      </c>
      <c r="P464" s="3">
        <v>0.45</v>
      </c>
      <c r="Q464" s="2">
        <v>1.92</v>
      </c>
      <c r="R464" s="2">
        <v>0.83</v>
      </c>
      <c r="S464" s="2">
        <v>7.49</v>
      </c>
      <c r="T464" s="2">
        <v>11</v>
      </c>
      <c r="U464" s="2">
        <v>107.09</v>
      </c>
      <c r="V464" s="2">
        <f>SUM(tbl_ProfitPerTruck[[#This Row],[Truck_Fuel_Cost]:[Overhead_Allocation]])+SUM(K463:N464)</f>
        <v>665.82</v>
      </c>
      <c r="W464" s="2">
        <f>tbl_ProfitPerTruck[[#This Row],[Final_Invoice_Amount]]-SUM(tbl_ProfitPerTruck[[#This Row],[Direct_Labor_COGS]:[Permit_Fees_COGS]])</f>
        <v>767.59999999999991</v>
      </c>
      <c r="X464" s="2">
        <f>tbl_ProfitPerTruck[[#This Row],[Final_Invoice_Amount]]-tbl_ProfitPerTruck[[#This Row],[TTL_COSTS]]</f>
        <v>301.2399999999999</v>
      </c>
    </row>
    <row r="465" spans="1:24" x14ac:dyDescent="0.35">
      <c r="A465" s="13">
        <v>45793</v>
      </c>
      <c r="B465" s="13" t="s">
        <v>451</v>
      </c>
      <c r="C465" s="1" t="s">
        <v>515</v>
      </c>
      <c r="D465" s="1" t="s">
        <v>80</v>
      </c>
      <c r="E465" s="1" t="s">
        <v>29</v>
      </c>
      <c r="F465" s="1" t="s">
        <v>34</v>
      </c>
      <c r="G465" s="1" t="s">
        <v>31</v>
      </c>
      <c r="H465" s="2">
        <v>686.95</v>
      </c>
      <c r="I465" s="3">
        <v>0.92</v>
      </c>
      <c r="J465" s="2">
        <v>39.909999999999997</v>
      </c>
      <c r="K465" s="2">
        <v>36.56</v>
      </c>
      <c r="L465" s="2">
        <v>69.569999999999993</v>
      </c>
      <c r="M465" s="2">
        <v>0</v>
      </c>
      <c r="N465" s="2">
        <v>0</v>
      </c>
      <c r="O465" s="3">
        <v>6.8</v>
      </c>
      <c r="P465" s="3">
        <v>0.41</v>
      </c>
      <c r="Q465" s="2">
        <v>1.78</v>
      </c>
      <c r="R465" s="2">
        <v>0.41</v>
      </c>
      <c r="S465" s="2">
        <v>4.9800000000000004</v>
      </c>
      <c r="T465" s="2">
        <v>10.95</v>
      </c>
      <c r="U465" s="2">
        <v>66.62</v>
      </c>
      <c r="V465" s="2">
        <f>SUM(tbl_ProfitPerTruck[[#This Row],[Truck_Fuel_Cost]:[Overhead_Allocation]])+SUM(K464:N465)</f>
        <v>390.33</v>
      </c>
      <c r="W465" s="2">
        <f>tbl_ProfitPerTruck[[#This Row],[Final_Invoice_Amount]]-SUM(tbl_ProfitPerTruck[[#This Row],[Direct_Labor_COGS]:[Permit_Fees_COGS]])</f>
        <v>580.82000000000005</v>
      </c>
      <c r="X465" s="2">
        <f>tbl_ProfitPerTruck[[#This Row],[Final_Invoice_Amount]]-tbl_ProfitPerTruck[[#This Row],[TTL_COSTS]]</f>
        <v>296.62000000000006</v>
      </c>
    </row>
    <row r="466" spans="1:24" x14ac:dyDescent="0.35">
      <c r="A466" s="13">
        <v>45778</v>
      </c>
      <c r="B466" s="13" t="s">
        <v>451</v>
      </c>
      <c r="C466" s="1" t="s">
        <v>516</v>
      </c>
      <c r="D466" s="1" t="s">
        <v>80</v>
      </c>
      <c r="E466" s="1" t="s">
        <v>29</v>
      </c>
      <c r="F466" s="1" t="s">
        <v>30</v>
      </c>
      <c r="G466" s="1" t="s">
        <v>52</v>
      </c>
      <c r="H466" s="2">
        <v>328.69</v>
      </c>
      <c r="I466" s="3">
        <v>0.85</v>
      </c>
      <c r="J466" s="2">
        <v>46</v>
      </c>
      <c r="K466" s="2">
        <v>38.909999999999997</v>
      </c>
      <c r="L466" s="2">
        <v>12.94</v>
      </c>
      <c r="M466" s="2">
        <v>0</v>
      </c>
      <c r="N466" s="2">
        <v>0</v>
      </c>
      <c r="O466" s="3">
        <v>25.3</v>
      </c>
      <c r="P466" s="3">
        <v>1.08</v>
      </c>
      <c r="Q466" s="2">
        <v>6.69</v>
      </c>
      <c r="R466" s="2">
        <v>1.51</v>
      </c>
      <c r="S466" s="2">
        <v>6.06</v>
      </c>
      <c r="T466" s="2">
        <v>7.19</v>
      </c>
      <c r="U466" s="2">
        <v>25</v>
      </c>
      <c r="V466" s="2">
        <f>SUM(tbl_ProfitPerTruck[[#This Row],[Truck_Fuel_Cost]:[Overhead_Allocation]])+SUM(K465:N466)</f>
        <v>204.43</v>
      </c>
      <c r="W466" s="2">
        <f>tbl_ProfitPerTruck[[#This Row],[Final_Invoice_Amount]]-SUM(tbl_ProfitPerTruck[[#This Row],[Direct_Labor_COGS]:[Permit_Fees_COGS]])</f>
        <v>276.84000000000003</v>
      </c>
      <c r="X466" s="2">
        <f>tbl_ProfitPerTruck[[#This Row],[Final_Invoice_Amount]]-tbl_ProfitPerTruck[[#This Row],[TTL_COSTS]]</f>
        <v>124.25999999999999</v>
      </c>
    </row>
    <row r="467" spans="1:24" x14ac:dyDescent="0.35">
      <c r="A467" s="13">
        <v>45794</v>
      </c>
      <c r="B467" s="13" t="s">
        <v>451</v>
      </c>
      <c r="C467" s="1" t="s">
        <v>517</v>
      </c>
      <c r="D467" s="1" t="s">
        <v>28</v>
      </c>
      <c r="E467" s="1" t="s">
        <v>29</v>
      </c>
      <c r="F467" s="1" t="s">
        <v>30</v>
      </c>
      <c r="G467" s="1" t="s">
        <v>26</v>
      </c>
      <c r="H467" s="2">
        <v>273.5</v>
      </c>
      <c r="I467" s="3">
        <v>1.44</v>
      </c>
      <c r="J467" s="2">
        <v>46.64</v>
      </c>
      <c r="K467" s="2">
        <v>67.02</v>
      </c>
      <c r="L467" s="2">
        <v>13.74</v>
      </c>
      <c r="M467" s="2">
        <v>0</v>
      </c>
      <c r="N467" s="2">
        <v>0</v>
      </c>
      <c r="O467" s="3">
        <v>21.2</v>
      </c>
      <c r="P467" s="3">
        <v>1.1499999999999999</v>
      </c>
      <c r="Q467" s="2">
        <v>3.92</v>
      </c>
      <c r="R467" s="2">
        <v>1.28</v>
      </c>
      <c r="S467" s="2">
        <v>6.11</v>
      </c>
      <c r="T467" s="2">
        <v>9.8800000000000008</v>
      </c>
      <c r="U467" s="2">
        <v>27</v>
      </c>
      <c r="V467" s="2">
        <f>SUM(tbl_ProfitPerTruck[[#This Row],[Truck_Fuel_Cost]:[Overhead_Allocation]])+SUM(K466:N467)</f>
        <v>180.79999999999998</v>
      </c>
      <c r="W467" s="2">
        <f>tbl_ProfitPerTruck[[#This Row],[Final_Invoice_Amount]]-SUM(tbl_ProfitPerTruck[[#This Row],[Direct_Labor_COGS]:[Permit_Fees_COGS]])</f>
        <v>192.74</v>
      </c>
      <c r="X467" s="2">
        <f>tbl_ProfitPerTruck[[#This Row],[Final_Invoice_Amount]]-tbl_ProfitPerTruck[[#This Row],[TTL_COSTS]]</f>
        <v>92.700000000000017</v>
      </c>
    </row>
    <row r="468" spans="1:24" x14ac:dyDescent="0.35">
      <c r="A468" s="13">
        <v>45782</v>
      </c>
      <c r="B468" s="13" t="s">
        <v>451</v>
      </c>
      <c r="C468" s="1" t="s">
        <v>518</v>
      </c>
      <c r="D468" s="1" t="s">
        <v>72</v>
      </c>
      <c r="E468" s="1" t="s">
        <v>29</v>
      </c>
      <c r="F468" s="1" t="s">
        <v>34</v>
      </c>
      <c r="G468" s="1" t="s">
        <v>37</v>
      </c>
      <c r="H468" s="2">
        <v>856.74</v>
      </c>
      <c r="I468" s="3">
        <v>2.4900000000000002</v>
      </c>
      <c r="J468" s="2">
        <v>38.19</v>
      </c>
      <c r="K468" s="2">
        <v>94.92</v>
      </c>
      <c r="L468" s="2">
        <v>193.83</v>
      </c>
      <c r="M468" s="2">
        <v>0</v>
      </c>
      <c r="N468" s="2">
        <v>0</v>
      </c>
      <c r="O468" s="3">
        <v>18.2</v>
      </c>
      <c r="P468" s="3">
        <v>0.73</v>
      </c>
      <c r="Q468" s="2">
        <v>3.36</v>
      </c>
      <c r="R468" s="2">
        <v>1.67</v>
      </c>
      <c r="S468" s="2">
        <v>5.53</v>
      </c>
      <c r="T468" s="2">
        <v>11.77</v>
      </c>
      <c r="U468" s="2">
        <v>97.83</v>
      </c>
      <c r="V468" s="2">
        <f>SUM(tbl_ProfitPerTruck[[#This Row],[Truck_Fuel_Cost]:[Overhead_Allocation]])+SUM(K467:N468)</f>
        <v>489.66999999999996</v>
      </c>
      <c r="W468" s="2">
        <f>tbl_ProfitPerTruck[[#This Row],[Final_Invoice_Amount]]-SUM(tbl_ProfitPerTruck[[#This Row],[Direct_Labor_COGS]:[Permit_Fees_COGS]])</f>
        <v>567.99</v>
      </c>
      <c r="X468" s="2">
        <f>tbl_ProfitPerTruck[[#This Row],[Final_Invoice_Amount]]-tbl_ProfitPerTruck[[#This Row],[TTL_COSTS]]</f>
        <v>367.07000000000005</v>
      </c>
    </row>
    <row r="469" spans="1:24" x14ac:dyDescent="0.35">
      <c r="A469" s="13">
        <v>45797</v>
      </c>
      <c r="B469" s="13" t="s">
        <v>451</v>
      </c>
      <c r="C469" s="1" t="s">
        <v>519</v>
      </c>
      <c r="D469" s="1" t="s">
        <v>28</v>
      </c>
      <c r="E469" s="1" t="s">
        <v>29</v>
      </c>
      <c r="F469" s="1" t="s">
        <v>30</v>
      </c>
      <c r="G469" s="1" t="s">
        <v>52</v>
      </c>
      <c r="H469" s="2">
        <v>262.61</v>
      </c>
      <c r="I469" s="3">
        <v>1.2</v>
      </c>
      <c r="J469" s="2">
        <v>45.14</v>
      </c>
      <c r="K469" s="2">
        <v>54.13</v>
      </c>
      <c r="L469" s="2">
        <v>21.94</v>
      </c>
      <c r="M469" s="2">
        <v>0</v>
      </c>
      <c r="N469" s="2">
        <v>0</v>
      </c>
      <c r="O469" s="3">
        <v>36</v>
      </c>
      <c r="P469" s="3">
        <v>1.68</v>
      </c>
      <c r="Q469" s="2">
        <v>7.01</v>
      </c>
      <c r="R469" s="2">
        <v>3.43</v>
      </c>
      <c r="S469" s="2">
        <v>5.0199999999999996</v>
      </c>
      <c r="T469" s="2">
        <v>11.36</v>
      </c>
      <c r="U469" s="2">
        <v>25.42</v>
      </c>
      <c r="V469" s="2">
        <f>SUM(tbl_ProfitPerTruck[[#This Row],[Truck_Fuel_Cost]:[Overhead_Allocation]])+SUM(K468:N469)</f>
        <v>417.06</v>
      </c>
      <c r="W469" s="2">
        <f>tbl_ProfitPerTruck[[#This Row],[Final_Invoice_Amount]]-SUM(tbl_ProfitPerTruck[[#This Row],[Direct_Labor_COGS]:[Permit_Fees_COGS]])</f>
        <v>186.54000000000002</v>
      </c>
      <c r="X469" s="2">
        <f>tbl_ProfitPerTruck[[#This Row],[Final_Invoice_Amount]]-tbl_ProfitPerTruck[[#This Row],[TTL_COSTS]]</f>
        <v>-154.44999999999999</v>
      </c>
    </row>
    <row r="470" spans="1:24" x14ac:dyDescent="0.35">
      <c r="A470" s="13">
        <v>45802</v>
      </c>
      <c r="B470" s="13" t="s">
        <v>451</v>
      </c>
      <c r="C470" s="1" t="s">
        <v>520</v>
      </c>
      <c r="D470" s="1" t="s">
        <v>113</v>
      </c>
      <c r="E470" s="1" t="s">
        <v>29</v>
      </c>
      <c r="F470" s="1" t="s">
        <v>34</v>
      </c>
      <c r="G470" s="1" t="s">
        <v>35</v>
      </c>
      <c r="H470" s="2">
        <v>908.05</v>
      </c>
      <c r="I470" s="3">
        <v>1.66</v>
      </c>
      <c r="J470" s="2">
        <v>46.9</v>
      </c>
      <c r="K470" s="2">
        <v>77.83</v>
      </c>
      <c r="L470" s="2">
        <v>134.32</v>
      </c>
      <c r="M470" s="2">
        <v>0</v>
      </c>
      <c r="N470" s="2">
        <v>0</v>
      </c>
      <c r="O470" s="3">
        <v>31.2</v>
      </c>
      <c r="P470" s="3">
        <v>1.33</v>
      </c>
      <c r="Q470" s="2">
        <v>5.99</v>
      </c>
      <c r="R470" s="2">
        <v>2.92</v>
      </c>
      <c r="S470" s="2">
        <v>7.3</v>
      </c>
      <c r="T470" s="2">
        <v>8.0299999999999994</v>
      </c>
      <c r="U470" s="2">
        <v>94.53</v>
      </c>
      <c r="V470" s="2">
        <f>SUM(tbl_ProfitPerTruck[[#This Row],[Truck_Fuel_Cost]:[Overhead_Allocation]])+SUM(K469:N470)</f>
        <v>406.99</v>
      </c>
      <c r="W470" s="2">
        <f>tbl_ProfitPerTruck[[#This Row],[Final_Invoice_Amount]]-SUM(tbl_ProfitPerTruck[[#This Row],[Direct_Labor_COGS]:[Permit_Fees_COGS]])</f>
        <v>695.9</v>
      </c>
      <c r="X470" s="2">
        <f>tbl_ProfitPerTruck[[#This Row],[Final_Invoice_Amount]]-tbl_ProfitPerTruck[[#This Row],[TTL_COSTS]]</f>
        <v>501.05999999999995</v>
      </c>
    </row>
    <row r="471" spans="1:24" x14ac:dyDescent="0.35">
      <c r="A471" s="13">
        <v>45778</v>
      </c>
      <c r="B471" s="13" t="s">
        <v>451</v>
      </c>
      <c r="C471" s="1" t="s">
        <v>521</v>
      </c>
      <c r="D471" s="1" t="s">
        <v>49</v>
      </c>
      <c r="E471" s="1" t="s">
        <v>29</v>
      </c>
      <c r="F471" s="1" t="s">
        <v>34</v>
      </c>
      <c r="G471" s="1" t="s">
        <v>52</v>
      </c>
      <c r="H471" s="2">
        <v>884.66</v>
      </c>
      <c r="I471" s="3">
        <v>1.33</v>
      </c>
      <c r="J471" s="2">
        <v>41.53</v>
      </c>
      <c r="K471" s="2">
        <v>55.28</v>
      </c>
      <c r="L471" s="2">
        <v>155.03</v>
      </c>
      <c r="M471" s="2">
        <v>0</v>
      </c>
      <c r="N471" s="2">
        <v>0</v>
      </c>
      <c r="O471" s="3">
        <v>18.899999999999999</v>
      </c>
      <c r="P471" s="3">
        <v>1.01</v>
      </c>
      <c r="Q471" s="2">
        <v>5.01</v>
      </c>
      <c r="R471" s="2">
        <v>1.08</v>
      </c>
      <c r="S471" s="2">
        <v>4.7699999999999996</v>
      </c>
      <c r="T471" s="2">
        <v>8.31</v>
      </c>
      <c r="U471" s="2">
        <v>99.51</v>
      </c>
      <c r="V471" s="2">
        <f>SUM(tbl_ProfitPerTruck[[#This Row],[Truck_Fuel_Cost]:[Overhead_Allocation]])+SUM(K470:N471)</f>
        <v>541.13999999999987</v>
      </c>
      <c r="W471" s="2">
        <f>tbl_ProfitPerTruck[[#This Row],[Final_Invoice_Amount]]-SUM(tbl_ProfitPerTruck[[#This Row],[Direct_Labor_COGS]:[Permit_Fees_COGS]])</f>
        <v>674.34999999999991</v>
      </c>
      <c r="X471" s="2">
        <f>tbl_ProfitPerTruck[[#This Row],[Final_Invoice_Amount]]-tbl_ProfitPerTruck[[#This Row],[TTL_COSTS]]</f>
        <v>343.5200000000001</v>
      </c>
    </row>
    <row r="472" spans="1:24" x14ac:dyDescent="0.35">
      <c r="A472" s="13">
        <v>45786</v>
      </c>
      <c r="B472" s="13" t="s">
        <v>451</v>
      </c>
      <c r="C472" s="1" t="s">
        <v>522</v>
      </c>
      <c r="D472" s="1" t="s">
        <v>72</v>
      </c>
      <c r="E472" s="1" t="s">
        <v>29</v>
      </c>
      <c r="F472" s="1" t="s">
        <v>34</v>
      </c>
      <c r="G472" s="1" t="s">
        <v>52</v>
      </c>
      <c r="H472" s="2">
        <v>959.24</v>
      </c>
      <c r="I472" s="3">
        <v>2.29</v>
      </c>
      <c r="J472" s="2">
        <v>46.16</v>
      </c>
      <c r="K472" s="2">
        <v>105.62</v>
      </c>
      <c r="L472" s="2">
        <v>112.61</v>
      </c>
      <c r="M472" s="2">
        <v>0</v>
      </c>
      <c r="N472" s="2">
        <v>0</v>
      </c>
      <c r="O472" s="3">
        <v>23.3</v>
      </c>
      <c r="P472" s="3">
        <v>1.04</v>
      </c>
      <c r="Q472" s="2">
        <v>4.95</v>
      </c>
      <c r="R472" s="2">
        <v>2.41</v>
      </c>
      <c r="S472" s="2">
        <v>6.91</v>
      </c>
      <c r="T472" s="2">
        <v>8.93</v>
      </c>
      <c r="U472" s="2">
        <v>81.61</v>
      </c>
      <c r="V472" s="2">
        <f>SUM(tbl_ProfitPerTruck[[#This Row],[Truck_Fuel_Cost]:[Overhead_Allocation]])+SUM(K471:N472)</f>
        <v>533.35</v>
      </c>
      <c r="W472" s="2">
        <f>tbl_ProfitPerTruck[[#This Row],[Final_Invoice_Amount]]-SUM(tbl_ProfitPerTruck[[#This Row],[Direct_Labor_COGS]:[Permit_Fees_COGS]])</f>
        <v>741.01</v>
      </c>
      <c r="X472" s="2">
        <f>tbl_ProfitPerTruck[[#This Row],[Final_Invoice_Amount]]-tbl_ProfitPerTruck[[#This Row],[TTL_COSTS]]</f>
        <v>425.89</v>
      </c>
    </row>
    <row r="473" spans="1:24" x14ac:dyDescent="0.35">
      <c r="A473" s="13">
        <v>45782</v>
      </c>
      <c r="B473" s="13" t="s">
        <v>451</v>
      </c>
      <c r="C473" s="1" t="s">
        <v>523</v>
      </c>
      <c r="D473" s="1" t="s">
        <v>72</v>
      </c>
      <c r="E473" s="1" t="s">
        <v>29</v>
      </c>
      <c r="F473" s="1" t="s">
        <v>30</v>
      </c>
      <c r="G473" s="1" t="s">
        <v>31</v>
      </c>
      <c r="H473" s="2">
        <v>298</v>
      </c>
      <c r="I473" s="3">
        <v>0.79</v>
      </c>
      <c r="J473" s="2">
        <v>46.99</v>
      </c>
      <c r="K473" s="2">
        <v>37.04</v>
      </c>
      <c r="L473" s="2">
        <v>24.77</v>
      </c>
      <c r="M473" s="2">
        <v>0</v>
      </c>
      <c r="N473" s="2">
        <v>0</v>
      </c>
      <c r="O473" s="3">
        <v>10.4</v>
      </c>
      <c r="P473" s="3">
        <v>0.41</v>
      </c>
      <c r="Q473" s="2">
        <v>2.41</v>
      </c>
      <c r="R473" s="2">
        <v>1.1200000000000001</v>
      </c>
      <c r="S473" s="2">
        <v>7.31</v>
      </c>
      <c r="T473" s="2">
        <v>9.57</v>
      </c>
      <c r="U473" s="2">
        <v>34.869999999999997</v>
      </c>
      <c r="V473" s="2">
        <f>SUM(tbl_ProfitPerTruck[[#This Row],[Truck_Fuel_Cost]:[Overhead_Allocation]])+SUM(K472:N473)</f>
        <v>335.32000000000005</v>
      </c>
      <c r="W473" s="2">
        <f>tbl_ProfitPerTruck[[#This Row],[Final_Invoice_Amount]]-SUM(tbl_ProfitPerTruck[[#This Row],[Direct_Labor_COGS]:[Permit_Fees_COGS]])</f>
        <v>236.19</v>
      </c>
      <c r="X473" s="2">
        <f>tbl_ProfitPerTruck[[#This Row],[Final_Invoice_Amount]]-tbl_ProfitPerTruck[[#This Row],[TTL_COSTS]]</f>
        <v>-37.32000000000005</v>
      </c>
    </row>
    <row r="474" spans="1:24" x14ac:dyDescent="0.35">
      <c r="A474" s="13">
        <v>45791</v>
      </c>
      <c r="B474" s="13" t="s">
        <v>451</v>
      </c>
      <c r="C474" s="1" t="s">
        <v>524</v>
      </c>
      <c r="D474" s="1" t="s">
        <v>80</v>
      </c>
      <c r="E474" s="1" t="s">
        <v>29</v>
      </c>
      <c r="F474" s="1" t="s">
        <v>34</v>
      </c>
      <c r="G474" s="1" t="s">
        <v>43</v>
      </c>
      <c r="H474" s="2">
        <v>1469.96</v>
      </c>
      <c r="I474" s="3">
        <v>2.89</v>
      </c>
      <c r="J474" s="2">
        <v>42.63</v>
      </c>
      <c r="K474" s="2">
        <v>123.1</v>
      </c>
      <c r="L474" s="2">
        <v>360.12</v>
      </c>
      <c r="M474" s="2">
        <v>0</v>
      </c>
      <c r="N474" s="2">
        <v>0</v>
      </c>
      <c r="O474" s="3">
        <v>28</v>
      </c>
      <c r="P474" s="3">
        <v>1.27</v>
      </c>
      <c r="Q474" s="2">
        <v>5.19</v>
      </c>
      <c r="R474" s="2">
        <v>2.48</v>
      </c>
      <c r="S474" s="2">
        <v>6.26</v>
      </c>
      <c r="T474" s="2">
        <v>11.67</v>
      </c>
      <c r="U474" s="2">
        <v>152.22999999999999</v>
      </c>
      <c r="V474" s="2">
        <f>SUM(tbl_ProfitPerTruck[[#This Row],[Truck_Fuel_Cost]:[Overhead_Allocation]])+SUM(K473:N474)</f>
        <v>722.8599999999999</v>
      </c>
      <c r="W474" s="2">
        <f>tbl_ProfitPerTruck[[#This Row],[Final_Invoice_Amount]]-SUM(tbl_ProfitPerTruck[[#This Row],[Direct_Labor_COGS]:[Permit_Fees_COGS]])</f>
        <v>986.74</v>
      </c>
      <c r="X474" s="2">
        <f>tbl_ProfitPerTruck[[#This Row],[Final_Invoice_Amount]]-tbl_ProfitPerTruck[[#This Row],[TTL_COSTS]]</f>
        <v>747.10000000000014</v>
      </c>
    </row>
    <row r="475" spans="1:24" x14ac:dyDescent="0.35">
      <c r="A475" s="13">
        <v>45796</v>
      </c>
      <c r="B475" s="13" t="s">
        <v>451</v>
      </c>
      <c r="C475" s="1" t="s">
        <v>525</v>
      </c>
      <c r="D475" s="1" t="s">
        <v>45</v>
      </c>
      <c r="E475" s="1" t="s">
        <v>29</v>
      </c>
      <c r="F475" s="1" t="s">
        <v>34</v>
      </c>
      <c r="G475" s="1" t="s">
        <v>37</v>
      </c>
      <c r="H475" s="2">
        <v>1032.74</v>
      </c>
      <c r="I475" s="3">
        <v>1.68</v>
      </c>
      <c r="J475" s="2">
        <v>36.64</v>
      </c>
      <c r="K475" s="2">
        <v>61.53</v>
      </c>
      <c r="L475" s="2">
        <v>123.13</v>
      </c>
      <c r="M475" s="2">
        <v>0</v>
      </c>
      <c r="N475" s="2">
        <v>0</v>
      </c>
      <c r="O475" s="3">
        <v>16.5</v>
      </c>
      <c r="P475" s="3">
        <v>0.72</v>
      </c>
      <c r="Q475" s="2">
        <v>4.53</v>
      </c>
      <c r="R475" s="2">
        <v>1.18</v>
      </c>
      <c r="S475" s="2">
        <v>5.01</v>
      </c>
      <c r="T475" s="2">
        <v>9.3000000000000007</v>
      </c>
      <c r="U475" s="2">
        <v>80.989999999999995</v>
      </c>
      <c r="V475" s="2">
        <f>SUM(tbl_ProfitPerTruck[[#This Row],[Truck_Fuel_Cost]:[Overhead_Allocation]])+SUM(K474:N475)</f>
        <v>768.89</v>
      </c>
      <c r="W475" s="2">
        <f>tbl_ProfitPerTruck[[#This Row],[Final_Invoice_Amount]]-SUM(tbl_ProfitPerTruck[[#This Row],[Direct_Labor_COGS]:[Permit_Fees_COGS]])</f>
        <v>848.08</v>
      </c>
      <c r="X475" s="2">
        <f>tbl_ProfitPerTruck[[#This Row],[Final_Invoice_Amount]]-tbl_ProfitPerTruck[[#This Row],[TTL_COSTS]]</f>
        <v>263.85000000000002</v>
      </c>
    </row>
    <row r="476" spans="1:24" x14ac:dyDescent="0.35">
      <c r="A476" s="13">
        <v>45793</v>
      </c>
      <c r="B476" s="13" t="s">
        <v>451</v>
      </c>
      <c r="C476" s="1" t="s">
        <v>526</v>
      </c>
      <c r="D476" s="1" t="s">
        <v>57</v>
      </c>
      <c r="E476" s="1" t="s">
        <v>24</v>
      </c>
      <c r="F476" s="1" t="s">
        <v>25</v>
      </c>
      <c r="G476" s="1" t="s">
        <v>26</v>
      </c>
      <c r="H476" s="2">
        <v>10822.34</v>
      </c>
      <c r="I476" s="3">
        <v>11.42</v>
      </c>
      <c r="J476" s="2">
        <v>43.15</v>
      </c>
      <c r="K476" s="2">
        <v>492.89</v>
      </c>
      <c r="L476" s="2">
        <v>3417.9</v>
      </c>
      <c r="M476" s="2">
        <v>0</v>
      </c>
      <c r="N476" s="2">
        <v>0</v>
      </c>
      <c r="O476" s="3">
        <v>15.9</v>
      </c>
      <c r="P476" s="3">
        <v>0.82</v>
      </c>
      <c r="Q476" s="2">
        <v>3.39</v>
      </c>
      <c r="R476" s="2">
        <v>1.1100000000000001</v>
      </c>
      <c r="S476" s="2">
        <v>5.05</v>
      </c>
      <c r="T476" s="2">
        <v>9.49</v>
      </c>
      <c r="U476" s="2">
        <v>828.53</v>
      </c>
      <c r="V476" s="2">
        <f>SUM(tbl_ProfitPerTruck[[#This Row],[Truck_Fuel_Cost]:[Overhead_Allocation]])+SUM(K475:N476)</f>
        <v>4943.0199999999995</v>
      </c>
      <c r="W476" s="2">
        <f>tbl_ProfitPerTruck[[#This Row],[Final_Invoice_Amount]]-SUM(tbl_ProfitPerTruck[[#This Row],[Direct_Labor_COGS]:[Permit_Fees_COGS]])</f>
        <v>6911.55</v>
      </c>
      <c r="X476" s="2">
        <f>tbl_ProfitPerTruck[[#This Row],[Final_Invoice_Amount]]-tbl_ProfitPerTruck[[#This Row],[TTL_COSTS]]</f>
        <v>5879.3200000000006</v>
      </c>
    </row>
    <row r="477" spans="1:24" x14ac:dyDescent="0.35">
      <c r="A477" s="13">
        <v>45802</v>
      </c>
      <c r="B477" s="13" t="s">
        <v>451</v>
      </c>
      <c r="C477" s="1" t="s">
        <v>527</v>
      </c>
      <c r="D477" s="1" t="s">
        <v>28</v>
      </c>
      <c r="E477" s="1" t="s">
        <v>29</v>
      </c>
      <c r="F477" s="1" t="s">
        <v>34</v>
      </c>
      <c r="G477" s="1" t="s">
        <v>31</v>
      </c>
      <c r="H477" s="2">
        <v>1015.56</v>
      </c>
      <c r="I477" s="3">
        <v>1.46</v>
      </c>
      <c r="J477" s="2">
        <v>44.77</v>
      </c>
      <c r="K477" s="2">
        <v>65.180000000000007</v>
      </c>
      <c r="L477" s="2">
        <v>243.39</v>
      </c>
      <c r="M477" s="2">
        <v>0</v>
      </c>
      <c r="N477" s="2">
        <v>0</v>
      </c>
      <c r="O477" s="3">
        <v>15</v>
      </c>
      <c r="P477" s="3">
        <v>0.68</v>
      </c>
      <c r="Q477" s="2">
        <v>3.54</v>
      </c>
      <c r="R477" s="2">
        <v>0.96</v>
      </c>
      <c r="S477" s="2">
        <v>6.73</v>
      </c>
      <c r="T477" s="2">
        <v>7.26</v>
      </c>
      <c r="U477" s="2">
        <v>112.88</v>
      </c>
      <c r="V477" s="2">
        <f>SUM(tbl_ProfitPerTruck[[#This Row],[Truck_Fuel_Cost]:[Overhead_Allocation]])+SUM(K476:N477)</f>
        <v>4350.7299999999996</v>
      </c>
      <c r="W477" s="2">
        <f>tbl_ProfitPerTruck[[#This Row],[Final_Invoice_Amount]]-SUM(tbl_ProfitPerTruck[[#This Row],[Direct_Labor_COGS]:[Permit_Fees_COGS]])</f>
        <v>706.99</v>
      </c>
      <c r="X477" s="2">
        <f>tbl_ProfitPerTruck[[#This Row],[Final_Invoice_Amount]]-tbl_ProfitPerTruck[[#This Row],[TTL_COSTS]]</f>
        <v>-3335.1699999999996</v>
      </c>
    </row>
    <row r="478" spans="1:24" x14ac:dyDescent="0.35">
      <c r="A478" s="13">
        <v>45791</v>
      </c>
      <c r="B478" s="13" t="s">
        <v>451</v>
      </c>
      <c r="C478" s="1" t="s">
        <v>528</v>
      </c>
      <c r="D478" s="1" t="s">
        <v>45</v>
      </c>
      <c r="E478" s="1" t="s">
        <v>29</v>
      </c>
      <c r="F478" s="1" t="s">
        <v>30</v>
      </c>
      <c r="G478" s="1" t="s">
        <v>52</v>
      </c>
      <c r="H478" s="2">
        <v>251.93</v>
      </c>
      <c r="I478" s="3">
        <v>1.42</v>
      </c>
      <c r="J478" s="2">
        <v>43.88</v>
      </c>
      <c r="K478" s="2">
        <v>62.5</v>
      </c>
      <c r="L478" s="2">
        <v>10.89</v>
      </c>
      <c r="M478" s="2">
        <v>0</v>
      </c>
      <c r="N478" s="2">
        <v>0</v>
      </c>
      <c r="O478" s="3">
        <v>29.4</v>
      </c>
      <c r="P478" s="3">
        <v>1.32</v>
      </c>
      <c r="Q478" s="2">
        <v>6.07</v>
      </c>
      <c r="R478" s="2">
        <v>2.54</v>
      </c>
      <c r="S478" s="2">
        <v>5.2</v>
      </c>
      <c r="T478" s="2">
        <v>7.62</v>
      </c>
      <c r="U478" s="2">
        <v>25</v>
      </c>
      <c r="V478" s="2">
        <f>SUM(tbl_ProfitPerTruck[[#This Row],[Truck_Fuel_Cost]:[Overhead_Allocation]])+SUM(K477:N478)</f>
        <v>428.39</v>
      </c>
      <c r="W478" s="2">
        <f>tbl_ProfitPerTruck[[#This Row],[Final_Invoice_Amount]]-SUM(tbl_ProfitPerTruck[[#This Row],[Direct_Labor_COGS]:[Permit_Fees_COGS]])</f>
        <v>178.54000000000002</v>
      </c>
      <c r="X478" s="2">
        <f>tbl_ProfitPerTruck[[#This Row],[Final_Invoice_Amount]]-tbl_ProfitPerTruck[[#This Row],[TTL_COSTS]]</f>
        <v>-176.45999999999998</v>
      </c>
    </row>
    <row r="479" spans="1:24" x14ac:dyDescent="0.35">
      <c r="A479" s="13">
        <v>45808</v>
      </c>
      <c r="B479" s="13" t="s">
        <v>451</v>
      </c>
      <c r="C479" s="1" t="s">
        <v>529</v>
      </c>
      <c r="D479" s="1" t="s">
        <v>23</v>
      </c>
      <c r="E479" s="1" t="s">
        <v>24</v>
      </c>
      <c r="F479" s="1" t="s">
        <v>34</v>
      </c>
      <c r="G479" s="1" t="s">
        <v>26</v>
      </c>
      <c r="H479" s="2">
        <v>834.34</v>
      </c>
      <c r="I479" s="3">
        <v>2.39</v>
      </c>
      <c r="J479" s="2">
        <v>45.34</v>
      </c>
      <c r="K479" s="2">
        <v>108.49</v>
      </c>
      <c r="L479" s="2">
        <v>123.94</v>
      </c>
      <c r="M479" s="2">
        <v>54.33</v>
      </c>
      <c r="N479" s="2">
        <v>0</v>
      </c>
      <c r="O479" s="3">
        <v>25.2</v>
      </c>
      <c r="P479" s="3">
        <v>1.24</v>
      </c>
      <c r="Q479" s="2">
        <v>7.02</v>
      </c>
      <c r="R479" s="2">
        <v>1.73</v>
      </c>
      <c r="S479" s="2">
        <v>6.52</v>
      </c>
      <c r="T479" s="2">
        <v>7.26</v>
      </c>
      <c r="U479" s="2">
        <v>55.75</v>
      </c>
      <c r="V479" s="2">
        <f>SUM(tbl_ProfitPerTruck[[#This Row],[Truck_Fuel_Cost]:[Overhead_Allocation]])+SUM(K478:N479)</f>
        <v>438.42999999999995</v>
      </c>
      <c r="W479" s="2">
        <f>tbl_ProfitPerTruck[[#This Row],[Final_Invoice_Amount]]-SUM(tbl_ProfitPerTruck[[#This Row],[Direct_Labor_COGS]:[Permit_Fees_COGS]])</f>
        <v>547.58000000000004</v>
      </c>
      <c r="X479" s="2">
        <f>tbl_ProfitPerTruck[[#This Row],[Final_Invoice_Amount]]-tbl_ProfitPerTruck[[#This Row],[TTL_COSTS]]</f>
        <v>395.91000000000008</v>
      </c>
    </row>
    <row r="480" spans="1:24" x14ac:dyDescent="0.35">
      <c r="A480" s="13">
        <v>45780</v>
      </c>
      <c r="B480" s="13" t="s">
        <v>451</v>
      </c>
      <c r="C480" s="1" t="s">
        <v>530</v>
      </c>
      <c r="D480" s="1" t="s">
        <v>80</v>
      </c>
      <c r="E480" s="1" t="s">
        <v>29</v>
      </c>
      <c r="F480" s="1" t="s">
        <v>34</v>
      </c>
      <c r="G480" s="1" t="s">
        <v>31</v>
      </c>
      <c r="H480" s="2">
        <v>1124.54</v>
      </c>
      <c r="I480" s="3">
        <v>1.9</v>
      </c>
      <c r="J480" s="2">
        <v>46.14</v>
      </c>
      <c r="K480" s="2">
        <v>87.49</v>
      </c>
      <c r="L480" s="2">
        <v>259.72000000000003</v>
      </c>
      <c r="M480" s="2">
        <v>0</v>
      </c>
      <c r="N480" s="2">
        <v>0</v>
      </c>
      <c r="O480" s="3">
        <v>27.1</v>
      </c>
      <c r="P480" s="3">
        <v>1.17</v>
      </c>
      <c r="Q480" s="2">
        <v>6.47</v>
      </c>
      <c r="R480" s="2">
        <v>2.62</v>
      </c>
      <c r="S480" s="2">
        <v>5.0999999999999996</v>
      </c>
      <c r="T480" s="2">
        <v>11.4</v>
      </c>
      <c r="U480" s="2">
        <v>80.63</v>
      </c>
      <c r="V480" s="2">
        <f>SUM(tbl_ProfitPerTruck[[#This Row],[Truck_Fuel_Cost]:[Overhead_Allocation]])+SUM(K479:N480)</f>
        <v>740.19</v>
      </c>
      <c r="W480" s="2">
        <f>tbl_ProfitPerTruck[[#This Row],[Final_Invoice_Amount]]-SUM(tbl_ProfitPerTruck[[#This Row],[Direct_Labor_COGS]:[Permit_Fees_COGS]])</f>
        <v>777.32999999999993</v>
      </c>
      <c r="X480" s="2">
        <f>tbl_ProfitPerTruck[[#This Row],[Final_Invoice_Amount]]-tbl_ProfitPerTruck[[#This Row],[TTL_COSTS]]</f>
        <v>384.34999999999991</v>
      </c>
    </row>
    <row r="481" spans="1:24" x14ac:dyDescent="0.35">
      <c r="A481" s="13">
        <v>45789</v>
      </c>
      <c r="B481" s="13" t="s">
        <v>451</v>
      </c>
      <c r="C481" s="1" t="s">
        <v>531</v>
      </c>
      <c r="D481" s="1" t="s">
        <v>51</v>
      </c>
      <c r="E481" s="1" t="s">
        <v>29</v>
      </c>
      <c r="F481" s="1" t="s">
        <v>30</v>
      </c>
      <c r="G481" s="1" t="s">
        <v>43</v>
      </c>
      <c r="H481" s="2">
        <v>351.14</v>
      </c>
      <c r="I481" s="3">
        <v>1.1399999999999999</v>
      </c>
      <c r="J481" s="2">
        <v>49.67</v>
      </c>
      <c r="K481" s="2">
        <v>56.78</v>
      </c>
      <c r="L481" s="2">
        <v>22</v>
      </c>
      <c r="M481" s="2">
        <v>0</v>
      </c>
      <c r="N481" s="2">
        <v>0</v>
      </c>
      <c r="O481" s="3">
        <v>22.8</v>
      </c>
      <c r="P481" s="3">
        <v>1.04</v>
      </c>
      <c r="Q481" s="2">
        <v>4.3499999999999996</v>
      </c>
      <c r="R481" s="2">
        <v>2.54</v>
      </c>
      <c r="S481" s="2">
        <v>6.85</v>
      </c>
      <c r="T481" s="2">
        <v>7.84</v>
      </c>
      <c r="U481" s="2">
        <v>31.86</v>
      </c>
      <c r="V481" s="2">
        <f>SUM(tbl_ProfitPerTruck[[#This Row],[Truck_Fuel_Cost]:[Overhead_Allocation]])+SUM(K480:N481)</f>
        <v>479.43</v>
      </c>
      <c r="W481" s="2">
        <f>tbl_ProfitPerTruck[[#This Row],[Final_Invoice_Amount]]-SUM(tbl_ProfitPerTruck[[#This Row],[Direct_Labor_COGS]:[Permit_Fees_COGS]])</f>
        <v>272.36</v>
      </c>
      <c r="X481" s="2">
        <f>tbl_ProfitPerTruck[[#This Row],[Final_Invoice_Amount]]-tbl_ProfitPerTruck[[#This Row],[TTL_COSTS]]</f>
        <v>-128.29000000000002</v>
      </c>
    </row>
    <row r="482" spans="1:24" x14ac:dyDescent="0.35">
      <c r="A482" s="13">
        <v>45799</v>
      </c>
      <c r="B482" s="13" t="s">
        <v>451</v>
      </c>
      <c r="C482" s="1" t="s">
        <v>532</v>
      </c>
      <c r="D482" s="1" t="s">
        <v>39</v>
      </c>
      <c r="E482" s="1" t="s">
        <v>40</v>
      </c>
      <c r="F482" s="1" t="s">
        <v>30</v>
      </c>
      <c r="G482" s="1" t="s">
        <v>26</v>
      </c>
      <c r="H482" s="2">
        <v>341.14</v>
      </c>
      <c r="I482" s="3">
        <v>0.81</v>
      </c>
      <c r="J482" s="2">
        <v>47.18</v>
      </c>
      <c r="K482" s="2">
        <v>38.17</v>
      </c>
      <c r="L482" s="2">
        <v>22.3</v>
      </c>
      <c r="M482" s="2">
        <v>0</v>
      </c>
      <c r="N482" s="2">
        <v>0</v>
      </c>
      <c r="O482" s="3">
        <v>10.9</v>
      </c>
      <c r="P482" s="3">
        <v>0.6</v>
      </c>
      <c r="Q482" s="2">
        <v>2.17</v>
      </c>
      <c r="R482" s="2">
        <v>1.1100000000000001</v>
      </c>
      <c r="S482" s="2">
        <v>7.49</v>
      </c>
      <c r="T482" s="2">
        <v>10.33</v>
      </c>
      <c r="U482" s="2">
        <v>30.57</v>
      </c>
      <c r="V482" s="2">
        <f>SUM(tbl_ProfitPerTruck[[#This Row],[Truck_Fuel_Cost]:[Overhead_Allocation]])+SUM(K481:N482)</f>
        <v>190.92000000000002</v>
      </c>
      <c r="W482" s="2">
        <f>tbl_ProfitPerTruck[[#This Row],[Final_Invoice_Amount]]-SUM(tbl_ProfitPerTruck[[#This Row],[Direct_Labor_COGS]:[Permit_Fees_COGS]])</f>
        <v>280.66999999999996</v>
      </c>
      <c r="X482" s="2">
        <f>tbl_ProfitPerTruck[[#This Row],[Final_Invoice_Amount]]-tbl_ProfitPerTruck[[#This Row],[TTL_COSTS]]</f>
        <v>150.21999999999997</v>
      </c>
    </row>
    <row r="483" spans="1:24" x14ac:dyDescent="0.35">
      <c r="A483" s="13">
        <v>45797</v>
      </c>
      <c r="B483" s="13" t="s">
        <v>451</v>
      </c>
      <c r="C483" s="1" t="s">
        <v>533</v>
      </c>
      <c r="D483" s="1" t="s">
        <v>47</v>
      </c>
      <c r="E483" s="1" t="s">
        <v>29</v>
      </c>
      <c r="F483" s="1" t="s">
        <v>34</v>
      </c>
      <c r="G483" s="1" t="s">
        <v>26</v>
      </c>
      <c r="H483" s="2">
        <v>588.37</v>
      </c>
      <c r="I483" s="3">
        <v>1.54</v>
      </c>
      <c r="J483" s="2">
        <v>39.54</v>
      </c>
      <c r="K483" s="2">
        <v>60.77</v>
      </c>
      <c r="L483" s="2">
        <v>110.62</v>
      </c>
      <c r="M483" s="2">
        <v>0</v>
      </c>
      <c r="N483" s="2">
        <v>0</v>
      </c>
      <c r="O483" s="3">
        <v>11.6</v>
      </c>
      <c r="P483" s="3">
        <v>0.55000000000000004</v>
      </c>
      <c r="Q483" s="2">
        <v>3.23</v>
      </c>
      <c r="R483" s="2">
        <v>0.63</v>
      </c>
      <c r="S483" s="2">
        <v>4.93</v>
      </c>
      <c r="T483" s="2">
        <v>7.26</v>
      </c>
      <c r="U483" s="2">
        <v>57.4</v>
      </c>
      <c r="V483" s="2">
        <f>SUM(tbl_ProfitPerTruck[[#This Row],[Truck_Fuel_Cost]:[Overhead_Allocation]])+SUM(K482:N483)</f>
        <v>305.31</v>
      </c>
      <c r="W483" s="2">
        <f>tbl_ProfitPerTruck[[#This Row],[Final_Invoice_Amount]]-SUM(tbl_ProfitPerTruck[[#This Row],[Direct_Labor_COGS]:[Permit_Fees_COGS]])</f>
        <v>416.98</v>
      </c>
      <c r="X483" s="2">
        <f>tbl_ProfitPerTruck[[#This Row],[Final_Invoice_Amount]]-tbl_ProfitPerTruck[[#This Row],[TTL_COSTS]]</f>
        <v>283.06</v>
      </c>
    </row>
    <row r="484" spans="1:24" x14ac:dyDescent="0.35">
      <c r="A484" s="13">
        <v>45794</v>
      </c>
      <c r="B484" s="13" t="s">
        <v>451</v>
      </c>
      <c r="C484" s="1" t="s">
        <v>534</v>
      </c>
      <c r="D484" s="1" t="s">
        <v>83</v>
      </c>
      <c r="E484" s="1" t="s">
        <v>29</v>
      </c>
      <c r="F484" s="1" t="s">
        <v>34</v>
      </c>
      <c r="G484" s="1" t="s">
        <v>43</v>
      </c>
      <c r="H484" s="2">
        <v>861.15</v>
      </c>
      <c r="I484" s="3">
        <v>3.21</v>
      </c>
      <c r="J484" s="2">
        <v>55.38</v>
      </c>
      <c r="K484" s="2">
        <v>177.52</v>
      </c>
      <c r="L484" s="2">
        <v>112.59</v>
      </c>
      <c r="M484" s="2">
        <v>0</v>
      </c>
      <c r="N484" s="2">
        <v>0</v>
      </c>
      <c r="O484" s="3">
        <v>28.2</v>
      </c>
      <c r="P484" s="3">
        <v>1.24</v>
      </c>
      <c r="Q484" s="2">
        <v>5.98</v>
      </c>
      <c r="R484" s="2">
        <v>2.59</v>
      </c>
      <c r="S484" s="2">
        <v>5.13</v>
      </c>
      <c r="T484" s="2">
        <v>7.58</v>
      </c>
      <c r="U484" s="2">
        <v>101.79</v>
      </c>
      <c r="V484" s="2">
        <f>SUM(tbl_ProfitPerTruck[[#This Row],[Truck_Fuel_Cost]:[Overhead_Allocation]])+SUM(K483:N484)</f>
        <v>584.57000000000005</v>
      </c>
      <c r="W484" s="2">
        <f>tbl_ProfitPerTruck[[#This Row],[Final_Invoice_Amount]]-SUM(tbl_ProfitPerTruck[[#This Row],[Direct_Labor_COGS]:[Permit_Fees_COGS]])</f>
        <v>571.04</v>
      </c>
      <c r="X484" s="2">
        <f>tbl_ProfitPerTruck[[#This Row],[Final_Invoice_Amount]]-tbl_ProfitPerTruck[[#This Row],[TTL_COSTS]]</f>
        <v>276.57999999999993</v>
      </c>
    </row>
    <row r="485" spans="1:24" x14ac:dyDescent="0.35">
      <c r="A485" s="13">
        <v>45789</v>
      </c>
      <c r="B485" s="13" t="s">
        <v>451</v>
      </c>
      <c r="C485" s="1" t="s">
        <v>535</v>
      </c>
      <c r="D485" s="1" t="s">
        <v>47</v>
      </c>
      <c r="E485" s="1" t="s">
        <v>29</v>
      </c>
      <c r="F485" s="1" t="s">
        <v>34</v>
      </c>
      <c r="G485" s="1" t="s">
        <v>52</v>
      </c>
      <c r="H485" s="2">
        <v>671.05</v>
      </c>
      <c r="I485" s="3">
        <v>2</v>
      </c>
      <c r="J485" s="2">
        <v>43.43</v>
      </c>
      <c r="K485" s="2">
        <v>87.06</v>
      </c>
      <c r="L485" s="2">
        <v>79.3</v>
      </c>
      <c r="M485" s="2">
        <v>0</v>
      </c>
      <c r="N485" s="2">
        <v>0</v>
      </c>
      <c r="O485" s="3">
        <v>15.9</v>
      </c>
      <c r="P485" s="3">
        <v>0.68</v>
      </c>
      <c r="Q485" s="2">
        <v>4.45</v>
      </c>
      <c r="R485" s="2">
        <v>0.8</v>
      </c>
      <c r="S485" s="2">
        <v>6.42</v>
      </c>
      <c r="T485" s="2">
        <v>7.71</v>
      </c>
      <c r="U485" s="2">
        <v>77.33</v>
      </c>
      <c r="V485" s="2">
        <f>SUM(tbl_ProfitPerTruck[[#This Row],[Truck_Fuel_Cost]:[Overhead_Allocation]])+SUM(K484:N485)</f>
        <v>553.18000000000006</v>
      </c>
      <c r="W485" s="2">
        <f>tbl_ProfitPerTruck[[#This Row],[Final_Invoice_Amount]]-SUM(tbl_ProfitPerTruck[[#This Row],[Direct_Labor_COGS]:[Permit_Fees_COGS]])</f>
        <v>504.68999999999994</v>
      </c>
      <c r="X485" s="2">
        <f>tbl_ProfitPerTruck[[#This Row],[Final_Invoice_Amount]]-tbl_ProfitPerTruck[[#This Row],[TTL_COSTS]]</f>
        <v>117.86999999999989</v>
      </c>
    </row>
    <row r="486" spans="1:24" x14ac:dyDescent="0.35">
      <c r="A486" s="13">
        <v>45789</v>
      </c>
      <c r="B486" s="13" t="s">
        <v>451</v>
      </c>
      <c r="C486" s="1" t="s">
        <v>536</v>
      </c>
      <c r="D486" s="1" t="s">
        <v>42</v>
      </c>
      <c r="E486" s="1" t="s">
        <v>24</v>
      </c>
      <c r="F486" s="1" t="s">
        <v>25</v>
      </c>
      <c r="G486" s="1" t="s">
        <v>35</v>
      </c>
      <c r="H486" s="2">
        <v>8110.81</v>
      </c>
      <c r="I486" s="3">
        <v>14.52</v>
      </c>
      <c r="J486" s="2">
        <v>45.91</v>
      </c>
      <c r="K486" s="2">
        <v>666.79</v>
      </c>
      <c r="L486" s="2">
        <v>2359.0300000000002</v>
      </c>
      <c r="M486" s="2">
        <v>0</v>
      </c>
      <c r="N486" s="2">
        <v>0</v>
      </c>
      <c r="O486" s="3">
        <v>23.7</v>
      </c>
      <c r="P486" s="3">
        <v>1.26</v>
      </c>
      <c r="Q486" s="2">
        <v>4.88</v>
      </c>
      <c r="R486" s="2">
        <v>1.75</v>
      </c>
      <c r="S486" s="2">
        <v>5.71</v>
      </c>
      <c r="T486" s="2">
        <v>7.26</v>
      </c>
      <c r="U486" s="2">
        <v>728.28</v>
      </c>
      <c r="V486" s="2">
        <f>SUM(tbl_ProfitPerTruck[[#This Row],[Truck_Fuel_Cost]:[Overhead_Allocation]])+SUM(K485:N486)</f>
        <v>3940.0600000000004</v>
      </c>
      <c r="W486" s="2">
        <f>tbl_ProfitPerTruck[[#This Row],[Final_Invoice_Amount]]-SUM(tbl_ProfitPerTruck[[#This Row],[Direct_Labor_COGS]:[Permit_Fees_COGS]])</f>
        <v>5084.99</v>
      </c>
      <c r="X486" s="2">
        <f>tbl_ProfitPerTruck[[#This Row],[Final_Invoice_Amount]]-tbl_ProfitPerTruck[[#This Row],[TTL_COSTS]]</f>
        <v>4170.75</v>
      </c>
    </row>
    <row r="487" spans="1:24" x14ac:dyDescent="0.35">
      <c r="A487" s="13">
        <v>45790</v>
      </c>
      <c r="B487" s="13" t="s">
        <v>451</v>
      </c>
      <c r="C487" s="1" t="s">
        <v>537</v>
      </c>
      <c r="D487" s="1" t="s">
        <v>83</v>
      </c>
      <c r="E487" s="1" t="s">
        <v>29</v>
      </c>
      <c r="F487" s="1" t="s">
        <v>34</v>
      </c>
      <c r="G487" s="1" t="s">
        <v>35</v>
      </c>
      <c r="H487" s="2">
        <v>583.5</v>
      </c>
      <c r="I487" s="3">
        <v>2.84</v>
      </c>
      <c r="J487" s="2">
        <v>45.61</v>
      </c>
      <c r="K487" s="2">
        <v>129.53</v>
      </c>
      <c r="L487" s="2">
        <v>117.77</v>
      </c>
      <c r="M487" s="2">
        <v>0</v>
      </c>
      <c r="N487" s="2">
        <v>0</v>
      </c>
      <c r="O487" s="3">
        <v>2.2999999999999998</v>
      </c>
      <c r="P487" s="3">
        <v>0.15</v>
      </c>
      <c r="Q487" s="2">
        <v>0.6</v>
      </c>
      <c r="R487" s="2">
        <v>0.18</v>
      </c>
      <c r="S487" s="2">
        <v>5.72</v>
      </c>
      <c r="T487" s="2">
        <v>11.05</v>
      </c>
      <c r="U487" s="2">
        <v>48.29</v>
      </c>
      <c r="V487" s="2">
        <f>SUM(tbl_ProfitPerTruck[[#This Row],[Truck_Fuel_Cost]:[Overhead_Allocation]])+SUM(K486:N487)</f>
        <v>3338.9600000000005</v>
      </c>
      <c r="W487" s="2">
        <f>tbl_ProfitPerTruck[[#This Row],[Final_Invoice_Amount]]-SUM(tbl_ProfitPerTruck[[#This Row],[Direct_Labor_COGS]:[Permit_Fees_COGS]])</f>
        <v>336.2</v>
      </c>
      <c r="X487" s="2">
        <f>tbl_ProfitPerTruck[[#This Row],[Final_Invoice_Amount]]-tbl_ProfitPerTruck[[#This Row],[TTL_COSTS]]</f>
        <v>-2755.4600000000005</v>
      </c>
    </row>
    <row r="488" spans="1:24" x14ac:dyDescent="0.35">
      <c r="A488" s="13">
        <v>45808</v>
      </c>
      <c r="B488" s="13" t="s">
        <v>451</v>
      </c>
      <c r="C488" s="1" t="s">
        <v>538</v>
      </c>
      <c r="D488" s="1" t="s">
        <v>45</v>
      </c>
      <c r="E488" s="1" t="s">
        <v>29</v>
      </c>
      <c r="F488" s="1" t="s">
        <v>34</v>
      </c>
      <c r="G488" s="1" t="s">
        <v>43</v>
      </c>
      <c r="H488" s="2">
        <v>625.97</v>
      </c>
      <c r="I488" s="3">
        <v>2.44</v>
      </c>
      <c r="J488" s="2">
        <v>50.33</v>
      </c>
      <c r="K488" s="2">
        <v>122.94</v>
      </c>
      <c r="L488" s="2">
        <v>165.28</v>
      </c>
      <c r="M488" s="2">
        <v>0</v>
      </c>
      <c r="N488" s="2">
        <v>0</v>
      </c>
      <c r="O488" s="3">
        <v>2</v>
      </c>
      <c r="P488" s="3">
        <v>0.16</v>
      </c>
      <c r="Q488" s="2">
        <v>0.39</v>
      </c>
      <c r="R488" s="2">
        <v>0.15</v>
      </c>
      <c r="S488" s="2">
        <v>7.03</v>
      </c>
      <c r="T488" s="2">
        <v>10.220000000000001</v>
      </c>
      <c r="U488" s="2">
        <v>62</v>
      </c>
      <c r="V488" s="2">
        <f>SUM(tbl_ProfitPerTruck[[#This Row],[Truck_Fuel_Cost]:[Overhead_Allocation]])+SUM(K487:N488)</f>
        <v>615.30999999999995</v>
      </c>
      <c r="W488" s="2">
        <f>tbl_ProfitPerTruck[[#This Row],[Final_Invoice_Amount]]-SUM(tbl_ProfitPerTruck[[#This Row],[Direct_Labor_COGS]:[Permit_Fees_COGS]])</f>
        <v>337.75</v>
      </c>
      <c r="X488" s="2">
        <f>tbl_ProfitPerTruck[[#This Row],[Final_Invoice_Amount]]-tbl_ProfitPerTruck[[#This Row],[TTL_COSTS]]</f>
        <v>10.660000000000082</v>
      </c>
    </row>
    <row r="489" spans="1:24" x14ac:dyDescent="0.35">
      <c r="A489" s="13">
        <v>45780</v>
      </c>
      <c r="B489" s="13" t="s">
        <v>451</v>
      </c>
      <c r="C489" s="1" t="s">
        <v>539</v>
      </c>
      <c r="D489" s="1" t="s">
        <v>72</v>
      </c>
      <c r="E489" s="1" t="s">
        <v>29</v>
      </c>
      <c r="F489" s="1" t="s">
        <v>34</v>
      </c>
      <c r="G489" s="1" t="s">
        <v>43</v>
      </c>
      <c r="H489" s="2">
        <v>1251.1300000000001</v>
      </c>
      <c r="I489" s="3">
        <v>1.35</v>
      </c>
      <c r="J489" s="2">
        <v>42.33</v>
      </c>
      <c r="K489" s="2">
        <v>57.31</v>
      </c>
      <c r="L489" s="2">
        <v>289.33</v>
      </c>
      <c r="M489" s="2">
        <v>0</v>
      </c>
      <c r="N489" s="2">
        <v>0</v>
      </c>
      <c r="O489" s="3">
        <v>11.9</v>
      </c>
      <c r="P489" s="3">
        <v>0.59</v>
      </c>
      <c r="Q489" s="2">
        <v>2.63</v>
      </c>
      <c r="R489" s="2">
        <v>0.73</v>
      </c>
      <c r="S489" s="2">
        <v>5.0599999999999996</v>
      </c>
      <c r="T489" s="2">
        <v>7.05</v>
      </c>
      <c r="U489" s="2">
        <v>81.93</v>
      </c>
      <c r="V489" s="2">
        <f>SUM(tbl_ProfitPerTruck[[#This Row],[Truck_Fuel_Cost]:[Overhead_Allocation]])+SUM(K488:N489)</f>
        <v>732.26</v>
      </c>
      <c r="W489" s="2">
        <f>tbl_ProfitPerTruck[[#This Row],[Final_Invoice_Amount]]-SUM(tbl_ProfitPerTruck[[#This Row],[Direct_Labor_COGS]:[Permit_Fees_COGS]])</f>
        <v>904.49000000000012</v>
      </c>
      <c r="X489" s="2">
        <f>tbl_ProfitPerTruck[[#This Row],[Final_Invoice_Amount]]-tbl_ProfitPerTruck[[#This Row],[TTL_COSTS]]</f>
        <v>518.87000000000012</v>
      </c>
    </row>
    <row r="490" spans="1:24" x14ac:dyDescent="0.35">
      <c r="A490" s="13">
        <v>45802</v>
      </c>
      <c r="B490" s="13" t="s">
        <v>451</v>
      </c>
      <c r="C490" s="1" t="s">
        <v>540</v>
      </c>
      <c r="D490" s="1" t="s">
        <v>42</v>
      </c>
      <c r="E490" s="1" t="s">
        <v>24</v>
      </c>
      <c r="F490" s="1" t="s">
        <v>34</v>
      </c>
      <c r="G490" s="1" t="s">
        <v>35</v>
      </c>
      <c r="H490" s="2">
        <v>527.36</v>
      </c>
      <c r="I490" s="3">
        <v>2.09</v>
      </c>
      <c r="J490" s="2">
        <v>49.39</v>
      </c>
      <c r="K490" s="2">
        <v>102.99</v>
      </c>
      <c r="L490" s="2">
        <v>111.55</v>
      </c>
      <c r="M490" s="2">
        <v>0</v>
      </c>
      <c r="N490" s="2">
        <v>0</v>
      </c>
      <c r="O490" s="3">
        <v>2</v>
      </c>
      <c r="P490" s="3">
        <v>0.19</v>
      </c>
      <c r="Q490" s="2">
        <v>0.53</v>
      </c>
      <c r="R490" s="2">
        <v>0.13</v>
      </c>
      <c r="S490" s="2">
        <v>4.8600000000000003</v>
      </c>
      <c r="T490" s="2">
        <v>11.26</v>
      </c>
      <c r="U490" s="2">
        <v>36.6</v>
      </c>
      <c r="V490" s="2">
        <f>SUM(tbl_ProfitPerTruck[[#This Row],[Truck_Fuel_Cost]:[Overhead_Allocation]])+SUM(K489:N490)</f>
        <v>614.55999999999995</v>
      </c>
      <c r="W490" s="2">
        <f>tbl_ProfitPerTruck[[#This Row],[Final_Invoice_Amount]]-SUM(tbl_ProfitPerTruck[[#This Row],[Direct_Labor_COGS]:[Permit_Fees_COGS]])</f>
        <v>312.82000000000005</v>
      </c>
      <c r="X490" s="2">
        <f>tbl_ProfitPerTruck[[#This Row],[Final_Invoice_Amount]]-tbl_ProfitPerTruck[[#This Row],[TTL_COSTS]]</f>
        <v>-87.199999999999932</v>
      </c>
    </row>
    <row r="491" spans="1:24" x14ac:dyDescent="0.35">
      <c r="A491" s="13">
        <v>45786</v>
      </c>
      <c r="B491" s="13" t="s">
        <v>451</v>
      </c>
      <c r="C491" s="1" t="s">
        <v>541</v>
      </c>
      <c r="D491" s="1" t="s">
        <v>57</v>
      </c>
      <c r="E491" s="1" t="s">
        <v>24</v>
      </c>
      <c r="F491" s="1" t="s">
        <v>34</v>
      </c>
      <c r="G491" s="1" t="s">
        <v>43</v>
      </c>
      <c r="H491" s="2">
        <v>1078.76</v>
      </c>
      <c r="I491" s="3">
        <v>2.13</v>
      </c>
      <c r="J491" s="2">
        <v>47.89</v>
      </c>
      <c r="K491" s="2">
        <v>102.05</v>
      </c>
      <c r="L491" s="2">
        <v>290.57</v>
      </c>
      <c r="M491" s="2">
        <v>68.55</v>
      </c>
      <c r="N491" s="2">
        <v>0</v>
      </c>
      <c r="O491" s="3">
        <v>15.4</v>
      </c>
      <c r="P491" s="3">
        <v>0.8</v>
      </c>
      <c r="Q491" s="2">
        <v>3.47</v>
      </c>
      <c r="R491" s="2">
        <v>1.67</v>
      </c>
      <c r="S491" s="2">
        <v>7.38</v>
      </c>
      <c r="T491" s="2">
        <v>10.88</v>
      </c>
      <c r="U491" s="2">
        <v>104.98</v>
      </c>
      <c r="V491" s="2">
        <f>SUM(tbl_ProfitPerTruck[[#This Row],[Truck_Fuel_Cost]:[Overhead_Allocation]])+SUM(K490:N491)</f>
        <v>804.08999999999992</v>
      </c>
      <c r="W491" s="2">
        <f>tbl_ProfitPerTruck[[#This Row],[Final_Invoice_Amount]]-SUM(tbl_ProfitPerTruck[[#This Row],[Direct_Labor_COGS]:[Permit_Fees_COGS]])</f>
        <v>617.58999999999992</v>
      </c>
      <c r="X491" s="2">
        <f>tbl_ProfitPerTruck[[#This Row],[Final_Invoice_Amount]]-tbl_ProfitPerTruck[[#This Row],[TTL_COSTS]]</f>
        <v>274.67000000000007</v>
      </c>
    </row>
    <row r="492" spans="1:24" x14ac:dyDescent="0.35">
      <c r="A492" s="13">
        <v>45778</v>
      </c>
      <c r="B492" s="13" t="s">
        <v>451</v>
      </c>
      <c r="C492" s="1" t="s">
        <v>542</v>
      </c>
      <c r="D492" s="1" t="s">
        <v>47</v>
      </c>
      <c r="E492" s="1" t="s">
        <v>29</v>
      </c>
      <c r="F492" s="1" t="s">
        <v>34</v>
      </c>
      <c r="G492" s="1" t="s">
        <v>37</v>
      </c>
      <c r="H492" s="2">
        <v>753.58</v>
      </c>
      <c r="I492" s="3">
        <v>2.5499999999999998</v>
      </c>
      <c r="J492" s="2">
        <v>45.96</v>
      </c>
      <c r="K492" s="2">
        <v>117.09</v>
      </c>
      <c r="L492" s="2">
        <v>178.74</v>
      </c>
      <c r="M492" s="2">
        <v>0</v>
      </c>
      <c r="N492" s="2">
        <v>0</v>
      </c>
      <c r="O492" s="3">
        <v>29.3</v>
      </c>
      <c r="P492" s="3">
        <v>1.44</v>
      </c>
      <c r="Q492" s="2">
        <v>5.88</v>
      </c>
      <c r="R492" s="2">
        <v>2.63</v>
      </c>
      <c r="S492" s="2">
        <v>7.1</v>
      </c>
      <c r="T492" s="2">
        <v>9.16</v>
      </c>
      <c r="U492" s="2">
        <v>88.92</v>
      </c>
      <c r="V492" s="2">
        <f>SUM(tbl_ProfitPerTruck[[#This Row],[Truck_Fuel_Cost]:[Overhead_Allocation]])+SUM(K491:N492)</f>
        <v>870.69</v>
      </c>
      <c r="W492" s="2">
        <f>tbl_ProfitPerTruck[[#This Row],[Final_Invoice_Amount]]-SUM(tbl_ProfitPerTruck[[#This Row],[Direct_Labor_COGS]:[Permit_Fees_COGS]])</f>
        <v>457.75</v>
      </c>
      <c r="X492" s="2">
        <f>tbl_ProfitPerTruck[[#This Row],[Final_Invoice_Amount]]-tbl_ProfitPerTruck[[#This Row],[TTL_COSTS]]</f>
        <v>-117.11000000000001</v>
      </c>
    </row>
    <row r="493" spans="1:24" x14ac:dyDescent="0.35">
      <c r="A493" s="13">
        <v>45779</v>
      </c>
      <c r="B493" s="13" t="s">
        <v>451</v>
      </c>
      <c r="C493" s="1" t="s">
        <v>543</v>
      </c>
      <c r="D493" s="1" t="s">
        <v>47</v>
      </c>
      <c r="E493" s="1" t="s">
        <v>29</v>
      </c>
      <c r="F493" s="1" t="s">
        <v>34</v>
      </c>
      <c r="G493" s="1" t="s">
        <v>31</v>
      </c>
      <c r="H493" s="2">
        <v>1115.48</v>
      </c>
      <c r="I493" s="3">
        <v>1.52</v>
      </c>
      <c r="J493" s="2">
        <v>49.04</v>
      </c>
      <c r="K493" s="2">
        <v>74.33</v>
      </c>
      <c r="L493" s="2">
        <v>252.53</v>
      </c>
      <c r="M493" s="2">
        <v>0</v>
      </c>
      <c r="N493" s="2">
        <v>0</v>
      </c>
      <c r="O493" s="3">
        <v>7.1</v>
      </c>
      <c r="P493" s="3">
        <v>0.33</v>
      </c>
      <c r="Q493" s="2">
        <v>1.29</v>
      </c>
      <c r="R493" s="2">
        <v>0.7</v>
      </c>
      <c r="S493" s="2">
        <v>4.57</v>
      </c>
      <c r="T493" s="2">
        <v>10.16</v>
      </c>
      <c r="U493" s="2">
        <v>77.88</v>
      </c>
      <c r="V493" s="2">
        <f>SUM(tbl_ProfitPerTruck[[#This Row],[Truck_Fuel_Cost]:[Overhead_Allocation]])+SUM(K492:N493)</f>
        <v>717.29000000000008</v>
      </c>
      <c r="W493" s="2">
        <f>tbl_ProfitPerTruck[[#This Row],[Final_Invoice_Amount]]-SUM(tbl_ProfitPerTruck[[#This Row],[Direct_Labor_COGS]:[Permit_Fees_COGS]])</f>
        <v>788.62</v>
      </c>
      <c r="X493" s="2">
        <f>tbl_ProfitPerTruck[[#This Row],[Final_Invoice_Amount]]-tbl_ProfitPerTruck[[#This Row],[TTL_COSTS]]</f>
        <v>398.18999999999994</v>
      </c>
    </row>
    <row r="494" spans="1:24" x14ac:dyDescent="0.35">
      <c r="A494" s="13">
        <v>45785</v>
      </c>
      <c r="B494" s="13" t="s">
        <v>451</v>
      </c>
      <c r="C494" s="1" t="s">
        <v>544</v>
      </c>
      <c r="D494" s="1" t="s">
        <v>72</v>
      </c>
      <c r="E494" s="1" t="s">
        <v>29</v>
      </c>
      <c r="F494" s="1" t="s">
        <v>34</v>
      </c>
      <c r="G494" s="1" t="s">
        <v>26</v>
      </c>
      <c r="H494" s="2">
        <v>331.93</v>
      </c>
      <c r="I494" s="3">
        <v>1.44</v>
      </c>
      <c r="J494" s="2">
        <v>46.76</v>
      </c>
      <c r="K494" s="2">
        <v>67.260000000000005</v>
      </c>
      <c r="L494" s="2">
        <v>81.52</v>
      </c>
      <c r="M494" s="2">
        <v>0</v>
      </c>
      <c r="N494" s="2">
        <v>0</v>
      </c>
      <c r="O494" s="3">
        <v>2</v>
      </c>
      <c r="P494" s="3">
        <v>0.15</v>
      </c>
      <c r="Q494" s="2">
        <v>0.46</v>
      </c>
      <c r="R494" s="2">
        <v>0.19</v>
      </c>
      <c r="S494" s="2">
        <v>5.31</v>
      </c>
      <c r="T494" s="2">
        <v>8.39</v>
      </c>
      <c r="U494" s="2">
        <v>38.51</v>
      </c>
      <c r="V494" s="2">
        <f>SUM(tbl_ProfitPerTruck[[#This Row],[Truck_Fuel_Cost]:[Overhead_Allocation]])+SUM(K493:N494)</f>
        <v>528.5</v>
      </c>
      <c r="W494" s="2">
        <f>tbl_ProfitPerTruck[[#This Row],[Final_Invoice_Amount]]-SUM(tbl_ProfitPerTruck[[#This Row],[Direct_Labor_COGS]:[Permit_Fees_COGS]])</f>
        <v>183.15</v>
      </c>
      <c r="X494" s="2">
        <f>tbl_ProfitPerTruck[[#This Row],[Final_Invoice_Amount]]-tbl_ProfitPerTruck[[#This Row],[TTL_COSTS]]</f>
        <v>-196.57</v>
      </c>
    </row>
    <row r="495" spans="1:24" x14ac:dyDescent="0.35">
      <c r="A495" s="13">
        <v>45806</v>
      </c>
      <c r="B495" s="13" t="s">
        <v>451</v>
      </c>
      <c r="C495" s="1" t="s">
        <v>545</v>
      </c>
      <c r="D495" s="1" t="s">
        <v>42</v>
      </c>
      <c r="E495" s="1" t="s">
        <v>24</v>
      </c>
      <c r="F495" s="1" t="s">
        <v>25</v>
      </c>
      <c r="G495" s="1" t="s">
        <v>26</v>
      </c>
      <c r="H495" s="2">
        <v>6191.28</v>
      </c>
      <c r="I495" s="3">
        <v>12.04</v>
      </c>
      <c r="J495" s="2">
        <v>46</v>
      </c>
      <c r="K495" s="2">
        <v>553.62</v>
      </c>
      <c r="L495" s="2">
        <v>2259.39</v>
      </c>
      <c r="M495" s="2">
        <v>381.38</v>
      </c>
      <c r="N495" s="2">
        <v>96.1</v>
      </c>
      <c r="O495" s="3">
        <v>12.9</v>
      </c>
      <c r="P495" s="3">
        <v>0.62</v>
      </c>
      <c r="Q495" s="2">
        <v>2.9</v>
      </c>
      <c r="R495" s="2">
        <v>1.25</v>
      </c>
      <c r="S495" s="2">
        <v>5.45</v>
      </c>
      <c r="T495" s="2">
        <v>10.41</v>
      </c>
      <c r="U495" s="2">
        <v>695.21</v>
      </c>
      <c r="V495" s="2">
        <f>SUM(tbl_ProfitPerTruck[[#This Row],[Truck_Fuel_Cost]:[Overhead_Allocation]])+SUM(K494:N495)</f>
        <v>4154.49</v>
      </c>
      <c r="W495" s="2">
        <f>tbl_ProfitPerTruck[[#This Row],[Final_Invoice_Amount]]-SUM(tbl_ProfitPerTruck[[#This Row],[Direct_Labor_COGS]:[Permit_Fees_COGS]])</f>
        <v>2900.79</v>
      </c>
      <c r="X495" s="2">
        <f>tbl_ProfitPerTruck[[#This Row],[Final_Invoice_Amount]]-tbl_ProfitPerTruck[[#This Row],[TTL_COSTS]]</f>
        <v>2036.79</v>
      </c>
    </row>
    <row r="496" spans="1:24" x14ac:dyDescent="0.35">
      <c r="A496" s="13">
        <v>45794</v>
      </c>
      <c r="B496" s="13" t="s">
        <v>451</v>
      </c>
      <c r="C496" s="1" t="s">
        <v>546</v>
      </c>
      <c r="D496" s="1" t="s">
        <v>28</v>
      </c>
      <c r="E496" s="1" t="s">
        <v>29</v>
      </c>
      <c r="F496" s="1" t="s">
        <v>34</v>
      </c>
      <c r="G496" s="1" t="s">
        <v>52</v>
      </c>
      <c r="H496" s="2">
        <v>1027.8499999999999</v>
      </c>
      <c r="I496" s="3">
        <v>4.6900000000000004</v>
      </c>
      <c r="J496" s="2">
        <v>48.23</v>
      </c>
      <c r="K496" s="2">
        <v>226.22</v>
      </c>
      <c r="L496" s="2">
        <v>133.91</v>
      </c>
      <c r="M496" s="2">
        <v>0</v>
      </c>
      <c r="N496" s="2">
        <v>0</v>
      </c>
      <c r="O496" s="3">
        <v>10.4</v>
      </c>
      <c r="P496" s="3">
        <v>0.43</v>
      </c>
      <c r="Q496" s="2">
        <v>2.34</v>
      </c>
      <c r="R496" s="2">
        <v>0.73</v>
      </c>
      <c r="S496" s="2">
        <v>5.24</v>
      </c>
      <c r="T496" s="2">
        <v>10.23</v>
      </c>
      <c r="U496" s="2">
        <v>101.82</v>
      </c>
      <c r="V496" s="2">
        <f>SUM(tbl_ProfitPerTruck[[#This Row],[Truck_Fuel_Cost]:[Overhead_Allocation]])+SUM(K495:N496)</f>
        <v>3770.9799999999996</v>
      </c>
      <c r="W496" s="2">
        <f>tbl_ProfitPerTruck[[#This Row],[Final_Invoice_Amount]]-SUM(tbl_ProfitPerTruck[[#This Row],[Direct_Labor_COGS]:[Permit_Fees_COGS]])</f>
        <v>667.71999999999991</v>
      </c>
      <c r="X496" s="2">
        <f>tbl_ProfitPerTruck[[#This Row],[Final_Invoice_Amount]]-tbl_ProfitPerTruck[[#This Row],[TTL_COSTS]]</f>
        <v>-2743.1299999999997</v>
      </c>
    </row>
    <row r="497" spans="1:24" x14ac:dyDescent="0.35">
      <c r="A497" s="13">
        <v>45788</v>
      </c>
      <c r="B497" s="13" t="s">
        <v>451</v>
      </c>
      <c r="C497" s="1" t="s">
        <v>547</v>
      </c>
      <c r="D497" s="1" t="s">
        <v>83</v>
      </c>
      <c r="E497" s="1" t="s">
        <v>29</v>
      </c>
      <c r="F497" s="1" t="s">
        <v>34</v>
      </c>
      <c r="G497" s="1" t="s">
        <v>31</v>
      </c>
      <c r="H497" s="2">
        <v>972.67</v>
      </c>
      <c r="I497" s="3">
        <v>2.57</v>
      </c>
      <c r="J497" s="2">
        <v>44.04</v>
      </c>
      <c r="K497" s="2">
        <v>113.14</v>
      </c>
      <c r="L497" s="2">
        <v>219.45</v>
      </c>
      <c r="M497" s="2">
        <v>0</v>
      </c>
      <c r="N497" s="2">
        <v>0</v>
      </c>
      <c r="O497" s="3">
        <v>27.3</v>
      </c>
      <c r="P497" s="3">
        <v>1.22</v>
      </c>
      <c r="Q497" s="2">
        <v>7.63</v>
      </c>
      <c r="R497" s="2">
        <v>1.7</v>
      </c>
      <c r="S497" s="2">
        <v>4.53</v>
      </c>
      <c r="T497" s="2">
        <v>7.74</v>
      </c>
      <c r="U497" s="2">
        <v>103.64</v>
      </c>
      <c r="V497" s="2">
        <f>SUM(tbl_ProfitPerTruck[[#This Row],[Truck_Fuel_Cost]:[Overhead_Allocation]])+SUM(K496:N497)</f>
        <v>817.96</v>
      </c>
      <c r="W497" s="2">
        <f>tbl_ProfitPerTruck[[#This Row],[Final_Invoice_Amount]]-SUM(tbl_ProfitPerTruck[[#This Row],[Direct_Labor_COGS]:[Permit_Fees_COGS]])</f>
        <v>640.07999999999993</v>
      </c>
      <c r="X497" s="2">
        <f>tbl_ProfitPerTruck[[#This Row],[Final_Invoice_Amount]]-tbl_ProfitPerTruck[[#This Row],[TTL_COSTS]]</f>
        <v>154.70999999999992</v>
      </c>
    </row>
    <row r="498" spans="1:24" x14ac:dyDescent="0.35">
      <c r="A498" s="13">
        <v>45807</v>
      </c>
      <c r="B498" s="13" t="s">
        <v>451</v>
      </c>
      <c r="C498" s="1" t="s">
        <v>548</v>
      </c>
      <c r="D498" s="1" t="s">
        <v>47</v>
      </c>
      <c r="E498" s="1" t="s">
        <v>29</v>
      </c>
      <c r="F498" s="1" t="s">
        <v>30</v>
      </c>
      <c r="G498" s="1" t="s">
        <v>26</v>
      </c>
      <c r="H498" s="2">
        <v>312.57</v>
      </c>
      <c r="I498" s="3">
        <v>1.4</v>
      </c>
      <c r="J498" s="2">
        <v>47.67</v>
      </c>
      <c r="K498" s="2">
        <v>66.62</v>
      </c>
      <c r="L498" s="2">
        <v>24.12</v>
      </c>
      <c r="M498" s="2">
        <v>0</v>
      </c>
      <c r="N498" s="2">
        <v>0</v>
      </c>
      <c r="O498" s="3">
        <v>17.399999999999999</v>
      </c>
      <c r="P498" s="3">
        <v>0.71</v>
      </c>
      <c r="Q498" s="2">
        <v>3.95</v>
      </c>
      <c r="R498" s="2">
        <v>1.17</v>
      </c>
      <c r="S498" s="2">
        <v>5.91</v>
      </c>
      <c r="T498" s="2">
        <v>9.2799999999999994</v>
      </c>
      <c r="U498" s="2">
        <v>29.67</v>
      </c>
      <c r="V498" s="2">
        <f>SUM(tbl_ProfitPerTruck[[#This Row],[Truck_Fuel_Cost]:[Overhead_Allocation]])+SUM(K497:N498)</f>
        <v>473.31</v>
      </c>
      <c r="W498" s="2">
        <f>tbl_ProfitPerTruck[[#This Row],[Final_Invoice_Amount]]-SUM(tbl_ProfitPerTruck[[#This Row],[Direct_Labor_COGS]:[Permit_Fees_COGS]])</f>
        <v>221.82999999999998</v>
      </c>
      <c r="X498" s="2">
        <f>tbl_ProfitPerTruck[[#This Row],[Final_Invoice_Amount]]-tbl_ProfitPerTruck[[#This Row],[TTL_COSTS]]</f>
        <v>-160.74</v>
      </c>
    </row>
    <row r="499" spans="1:24" x14ac:dyDescent="0.35">
      <c r="A499" s="13">
        <v>45804</v>
      </c>
      <c r="B499" s="13" t="s">
        <v>451</v>
      </c>
      <c r="C499" s="1" t="s">
        <v>549</v>
      </c>
      <c r="D499" s="1" t="s">
        <v>57</v>
      </c>
      <c r="E499" s="1" t="s">
        <v>24</v>
      </c>
      <c r="F499" s="1" t="s">
        <v>25</v>
      </c>
      <c r="G499" s="1" t="s">
        <v>26</v>
      </c>
      <c r="H499" s="2">
        <v>9610.39</v>
      </c>
      <c r="I499" s="3">
        <v>16.27</v>
      </c>
      <c r="J499" s="2">
        <v>40.14</v>
      </c>
      <c r="K499" s="2">
        <v>652.92999999999995</v>
      </c>
      <c r="L499" s="2">
        <v>3390.22</v>
      </c>
      <c r="M499" s="2">
        <v>0</v>
      </c>
      <c r="N499" s="2">
        <v>261.3</v>
      </c>
      <c r="O499" s="3">
        <v>22.1</v>
      </c>
      <c r="P499" s="3">
        <v>1.06</v>
      </c>
      <c r="Q499" s="2">
        <v>5.57</v>
      </c>
      <c r="R499" s="2">
        <v>2.0099999999999998</v>
      </c>
      <c r="S499" s="2">
        <v>7.34</v>
      </c>
      <c r="T499" s="2">
        <v>7.27</v>
      </c>
      <c r="U499" s="2">
        <v>637.89</v>
      </c>
      <c r="V499" s="2">
        <f>SUM(tbl_ProfitPerTruck[[#This Row],[Truck_Fuel_Cost]:[Overhead_Allocation]])+SUM(K498:N499)</f>
        <v>5055.2699999999995</v>
      </c>
      <c r="W499" s="2">
        <f>tbl_ProfitPerTruck[[#This Row],[Final_Invoice_Amount]]-SUM(tbl_ProfitPerTruck[[#This Row],[Direct_Labor_COGS]:[Permit_Fees_COGS]])</f>
        <v>5305.94</v>
      </c>
      <c r="X499" s="2">
        <f>tbl_ProfitPerTruck[[#This Row],[Final_Invoice_Amount]]-tbl_ProfitPerTruck[[#This Row],[TTL_COSTS]]</f>
        <v>4555.12</v>
      </c>
    </row>
    <row r="500" spans="1:24" x14ac:dyDescent="0.35">
      <c r="A500" s="13">
        <v>45790</v>
      </c>
      <c r="B500" s="13" t="s">
        <v>451</v>
      </c>
      <c r="C500" s="1" t="s">
        <v>550</v>
      </c>
      <c r="D500" s="1" t="s">
        <v>33</v>
      </c>
      <c r="E500" s="1" t="s">
        <v>29</v>
      </c>
      <c r="F500" s="1" t="s">
        <v>34</v>
      </c>
      <c r="G500" s="1" t="s">
        <v>31</v>
      </c>
      <c r="H500" s="2">
        <v>732.69</v>
      </c>
      <c r="I500" s="3">
        <v>2.2200000000000002</v>
      </c>
      <c r="J500" s="2">
        <v>43.97</v>
      </c>
      <c r="K500" s="2">
        <v>97.79</v>
      </c>
      <c r="L500" s="2">
        <v>156.16</v>
      </c>
      <c r="M500" s="2">
        <v>0</v>
      </c>
      <c r="N500" s="2">
        <v>0</v>
      </c>
      <c r="O500" s="3">
        <v>3.5</v>
      </c>
      <c r="P500" s="3">
        <v>0.23</v>
      </c>
      <c r="Q500" s="2">
        <v>0.88</v>
      </c>
      <c r="R500" s="2">
        <v>0.24</v>
      </c>
      <c r="S500" s="2">
        <v>6.19</v>
      </c>
      <c r="T500" s="2">
        <v>7.44</v>
      </c>
      <c r="U500" s="2">
        <v>62.15</v>
      </c>
      <c r="V500" s="2">
        <f>SUM(tbl_ProfitPerTruck[[#This Row],[Truck_Fuel_Cost]:[Overhead_Allocation]])+SUM(K499:N500)</f>
        <v>4635.2999999999993</v>
      </c>
      <c r="W500" s="2">
        <f>tbl_ProfitPerTruck[[#This Row],[Final_Invoice_Amount]]-SUM(tbl_ProfitPerTruck[[#This Row],[Direct_Labor_COGS]:[Permit_Fees_COGS]])</f>
        <v>478.74000000000007</v>
      </c>
      <c r="X500" s="2">
        <f>tbl_ProfitPerTruck[[#This Row],[Final_Invoice_Amount]]-tbl_ProfitPerTruck[[#This Row],[TTL_COSTS]]</f>
        <v>-3902.6099999999992</v>
      </c>
    </row>
    <row r="501" spans="1:24" x14ac:dyDescent="0.35">
      <c r="A501" s="13">
        <v>45804</v>
      </c>
      <c r="B501" s="13" t="s">
        <v>451</v>
      </c>
      <c r="C501" s="1" t="s">
        <v>551</v>
      </c>
      <c r="D501" s="1" t="s">
        <v>23</v>
      </c>
      <c r="E501" s="1" t="s">
        <v>24</v>
      </c>
      <c r="F501" s="1" t="s">
        <v>34</v>
      </c>
      <c r="G501" s="1" t="s">
        <v>35</v>
      </c>
      <c r="H501" s="2">
        <v>608.73</v>
      </c>
      <c r="I501" s="3">
        <v>2.4900000000000002</v>
      </c>
      <c r="J501" s="2">
        <v>52.83</v>
      </c>
      <c r="K501" s="2">
        <v>131.41</v>
      </c>
      <c r="L501" s="2">
        <v>153.9</v>
      </c>
      <c r="M501" s="2">
        <v>0</v>
      </c>
      <c r="N501" s="2">
        <v>0</v>
      </c>
      <c r="O501" s="3">
        <v>2</v>
      </c>
      <c r="P501" s="3">
        <v>0.15</v>
      </c>
      <c r="Q501" s="2">
        <v>0.54</v>
      </c>
      <c r="R501" s="2">
        <v>0.16</v>
      </c>
      <c r="S501" s="2">
        <v>6.15</v>
      </c>
      <c r="T501" s="2">
        <v>10.98</v>
      </c>
      <c r="U501" s="2">
        <v>57.82</v>
      </c>
      <c r="V501" s="2">
        <f>SUM(tbl_ProfitPerTruck[[#This Row],[Truck_Fuel_Cost]:[Overhead_Allocation]])+SUM(K500:N501)</f>
        <v>614.91</v>
      </c>
      <c r="W501" s="2">
        <f>tbl_ProfitPerTruck[[#This Row],[Final_Invoice_Amount]]-SUM(tbl_ProfitPerTruck[[#This Row],[Direct_Labor_COGS]:[Permit_Fees_COGS]])</f>
        <v>323.42</v>
      </c>
      <c r="X501" s="2">
        <f>tbl_ProfitPerTruck[[#This Row],[Final_Invoice_Amount]]-tbl_ProfitPerTruck[[#This Row],[TTL_COSTS]]</f>
        <v>-6.17999999999995</v>
      </c>
    </row>
    <row r="502" spans="1:24" x14ac:dyDescent="0.35">
      <c r="A502" s="13">
        <v>45824</v>
      </c>
      <c r="B502" s="13" t="s">
        <v>552</v>
      </c>
      <c r="C502" s="1" t="s">
        <v>553</v>
      </c>
      <c r="D502" s="1" t="s">
        <v>23</v>
      </c>
      <c r="E502" s="1" t="s">
        <v>24</v>
      </c>
      <c r="F502" s="1" t="s">
        <v>25</v>
      </c>
      <c r="G502" s="1" t="s">
        <v>35</v>
      </c>
      <c r="H502" s="2">
        <v>7310.15</v>
      </c>
      <c r="I502" s="3">
        <v>7.7</v>
      </c>
      <c r="J502" s="2">
        <v>47.84</v>
      </c>
      <c r="K502" s="2">
        <v>368.17</v>
      </c>
      <c r="L502" s="2">
        <v>2088.7600000000002</v>
      </c>
      <c r="M502" s="2">
        <v>0</v>
      </c>
      <c r="N502" s="2">
        <v>171.86</v>
      </c>
      <c r="O502" s="3">
        <v>18.2</v>
      </c>
      <c r="P502" s="3">
        <v>0.98</v>
      </c>
      <c r="Q502" s="2">
        <v>3.99</v>
      </c>
      <c r="R502" s="2">
        <v>1.1599999999999999</v>
      </c>
      <c r="S502" s="2">
        <v>5.77</v>
      </c>
      <c r="T502" s="2">
        <v>8.93</v>
      </c>
      <c r="U502" s="2">
        <v>840.12</v>
      </c>
      <c r="V502" s="2">
        <f>SUM(tbl_ProfitPerTruck[[#This Row],[Truck_Fuel_Cost]:[Overhead_Allocation]])+SUM(K501:N502)</f>
        <v>3774.0700000000006</v>
      </c>
      <c r="W502" s="2">
        <f>tbl_ProfitPerTruck[[#This Row],[Final_Invoice_Amount]]-SUM(tbl_ProfitPerTruck[[#This Row],[Direct_Labor_COGS]:[Permit_Fees_COGS]])</f>
        <v>4681.3599999999988</v>
      </c>
      <c r="X502" s="2">
        <f>tbl_ProfitPerTruck[[#This Row],[Final_Invoice_Amount]]-tbl_ProfitPerTruck[[#This Row],[TTL_COSTS]]</f>
        <v>3536.079999999999</v>
      </c>
    </row>
    <row r="503" spans="1:24" x14ac:dyDescent="0.35">
      <c r="A503" s="13">
        <v>45826</v>
      </c>
      <c r="B503" s="13" t="s">
        <v>552</v>
      </c>
      <c r="C503" s="1" t="s">
        <v>554</v>
      </c>
      <c r="D503" s="1" t="s">
        <v>57</v>
      </c>
      <c r="E503" s="1" t="s">
        <v>24</v>
      </c>
      <c r="F503" s="1" t="s">
        <v>34</v>
      </c>
      <c r="G503" s="1" t="s">
        <v>35</v>
      </c>
      <c r="H503" s="2">
        <v>686.62</v>
      </c>
      <c r="I503" s="3">
        <v>2.87</v>
      </c>
      <c r="J503" s="2">
        <v>48.73</v>
      </c>
      <c r="K503" s="2">
        <v>140.07</v>
      </c>
      <c r="L503" s="2">
        <v>81.38</v>
      </c>
      <c r="M503" s="2">
        <v>0</v>
      </c>
      <c r="N503" s="2">
        <v>0</v>
      </c>
      <c r="O503" s="3">
        <v>2.2000000000000002</v>
      </c>
      <c r="P503" s="3">
        <v>0.22</v>
      </c>
      <c r="Q503" s="2">
        <v>0.47</v>
      </c>
      <c r="R503" s="2">
        <v>0.23</v>
      </c>
      <c r="S503" s="2">
        <v>5.98</v>
      </c>
      <c r="T503" s="2">
        <v>7.9</v>
      </c>
      <c r="U503" s="2">
        <v>71.47</v>
      </c>
      <c r="V503" s="2">
        <f>SUM(tbl_ProfitPerTruck[[#This Row],[Truck_Fuel_Cost]:[Overhead_Allocation]])+SUM(K502:N503)</f>
        <v>2936.2900000000009</v>
      </c>
      <c r="W503" s="2">
        <f>tbl_ProfitPerTruck[[#This Row],[Final_Invoice_Amount]]-SUM(tbl_ProfitPerTruck[[#This Row],[Direct_Labor_COGS]:[Permit_Fees_COGS]])</f>
        <v>465.17</v>
      </c>
      <c r="X503" s="2">
        <f>tbl_ProfitPerTruck[[#This Row],[Final_Invoice_Amount]]-tbl_ProfitPerTruck[[#This Row],[TTL_COSTS]]</f>
        <v>-2249.670000000001</v>
      </c>
    </row>
    <row r="504" spans="1:24" x14ac:dyDescent="0.35">
      <c r="A504" s="13">
        <v>45818</v>
      </c>
      <c r="B504" s="13" t="s">
        <v>552</v>
      </c>
      <c r="C504" s="1" t="s">
        <v>555</v>
      </c>
      <c r="D504" s="1" t="s">
        <v>23</v>
      </c>
      <c r="E504" s="1" t="s">
        <v>24</v>
      </c>
      <c r="F504" s="1" t="s">
        <v>25</v>
      </c>
      <c r="G504" s="1" t="s">
        <v>37</v>
      </c>
      <c r="H504" s="2">
        <v>9574.32</v>
      </c>
      <c r="I504" s="3">
        <v>13.09</v>
      </c>
      <c r="J504" s="2">
        <v>46.34</v>
      </c>
      <c r="K504" s="2">
        <v>606.70000000000005</v>
      </c>
      <c r="L504" s="2">
        <v>3315.82</v>
      </c>
      <c r="M504" s="2">
        <v>0</v>
      </c>
      <c r="N504" s="2">
        <v>106.55</v>
      </c>
      <c r="O504" s="3">
        <v>31.3</v>
      </c>
      <c r="P504" s="3">
        <v>1.36</v>
      </c>
      <c r="Q504" s="2">
        <v>7.29</v>
      </c>
      <c r="R504" s="2">
        <v>2.15</v>
      </c>
      <c r="S504" s="2">
        <v>4.5599999999999996</v>
      </c>
      <c r="T504" s="2">
        <v>10.61</v>
      </c>
      <c r="U504" s="2">
        <v>593.12</v>
      </c>
      <c r="V504" s="2">
        <f>SUM(tbl_ProfitPerTruck[[#This Row],[Truck_Fuel_Cost]:[Overhead_Allocation]])+SUM(K503:N504)</f>
        <v>4868.25</v>
      </c>
      <c r="W504" s="2">
        <f>tbl_ProfitPerTruck[[#This Row],[Final_Invoice_Amount]]-SUM(tbl_ProfitPerTruck[[#This Row],[Direct_Labor_COGS]:[Permit_Fees_COGS]])</f>
        <v>5545.2499999999991</v>
      </c>
      <c r="X504" s="2">
        <f>tbl_ProfitPerTruck[[#This Row],[Final_Invoice_Amount]]-tbl_ProfitPerTruck[[#This Row],[TTL_COSTS]]</f>
        <v>4706.07</v>
      </c>
    </row>
    <row r="505" spans="1:24" x14ac:dyDescent="0.35">
      <c r="A505" s="13">
        <v>45815</v>
      </c>
      <c r="B505" s="13" t="s">
        <v>552</v>
      </c>
      <c r="C505" s="1" t="s">
        <v>556</v>
      </c>
      <c r="D505" s="1" t="s">
        <v>39</v>
      </c>
      <c r="E505" s="1" t="s">
        <v>40</v>
      </c>
      <c r="F505" s="1" t="s">
        <v>30</v>
      </c>
      <c r="G505" s="1" t="s">
        <v>43</v>
      </c>
      <c r="H505" s="2">
        <v>243.59</v>
      </c>
      <c r="I505" s="3">
        <v>1.99</v>
      </c>
      <c r="J505" s="2">
        <v>48.05</v>
      </c>
      <c r="K505" s="2">
        <v>95.39</v>
      </c>
      <c r="L505" s="2">
        <v>8.15</v>
      </c>
      <c r="M505" s="2">
        <v>0</v>
      </c>
      <c r="N505" s="2">
        <v>0</v>
      </c>
      <c r="O505" s="3">
        <v>4</v>
      </c>
      <c r="P505" s="3">
        <v>0.15</v>
      </c>
      <c r="Q505" s="2">
        <v>0.73</v>
      </c>
      <c r="R505" s="2">
        <v>0.34</v>
      </c>
      <c r="S505" s="2">
        <v>6.3</v>
      </c>
      <c r="T505" s="2">
        <v>7.31</v>
      </c>
      <c r="U505" s="2">
        <v>25.16</v>
      </c>
      <c r="V505" s="2">
        <f>SUM(tbl_ProfitPerTruck[[#This Row],[Truck_Fuel_Cost]:[Overhead_Allocation]])+SUM(K504:N505)</f>
        <v>4172.4500000000007</v>
      </c>
      <c r="W505" s="2">
        <f>tbl_ProfitPerTruck[[#This Row],[Final_Invoice_Amount]]-SUM(tbl_ProfitPerTruck[[#This Row],[Direct_Labor_COGS]:[Permit_Fees_COGS]])</f>
        <v>140.05000000000001</v>
      </c>
      <c r="X505" s="2">
        <f>tbl_ProfitPerTruck[[#This Row],[Final_Invoice_Amount]]-tbl_ProfitPerTruck[[#This Row],[TTL_COSTS]]</f>
        <v>-3928.8600000000006</v>
      </c>
    </row>
    <row r="506" spans="1:24" x14ac:dyDescent="0.35">
      <c r="A506" s="13">
        <v>45835</v>
      </c>
      <c r="B506" s="13" t="s">
        <v>552</v>
      </c>
      <c r="C506" s="1" t="s">
        <v>557</v>
      </c>
      <c r="D506" s="1" t="s">
        <v>39</v>
      </c>
      <c r="E506" s="1" t="s">
        <v>40</v>
      </c>
      <c r="F506" s="1" t="s">
        <v>34</v>
      </c>
      <c r="G506" s="1" t="s">
        <v>35</v>
      </c>
      <c r="H506" s="2">
        <v>821.22</v>
      </c>
      <c r="I506" s="3">
        <v>1.92</v>
      </c>
      <c r="J506" s="2">
        <v>48.56</v>
      </c>
      <c r="K506" s="2">
        <v>93.39</v>
      </c>
      <c r="L506" s="2">
        <v>222.37</v>
      </c>
      <c r="M506" s="2">
        <v>0</v>
      </c>
      <c r="N506" s="2">
        <v>0</v>
      </c>
      <c r="O506" s="3">
        <v>7.9</v>
      </c>
      <c r="P506" s="3">
        <v>0.34</v>
      </c>
      <c r="Q506" s="2">
        <v>2.06</v>
      </c>
      <c r="R506" s="2">
        <v>0.43</v>
      </c>
      <c r="S506" s="2">
        <v>6.11</v>
      </c>
      <c r="T506" s="2">
        <v>7.35</v>
      </c>
      <c r="U506" s="2">
        <v>95.3</v>
      </c>
      <c r="V506" s="2">
        <f>SUM(tbl_ProfitPerTruck[[#This Row],[Truck_Fuel_Cost]:[Overhead_Allocation]])+SUM(K505:N506)</f>
        <v>530.54999999999995</v>
      </c>
      <c r="W506" s="2">
        <f>tbl_ProfitPerTruck[[#This Row],[Final_Invoice_Amount]]-SUM(tbl_ProfitPerTruck[[#This Row],[Direct_Labor_COGS]:[Permit_Fees_COGS]])</f>
        <v>505.46000000000004</v>
      </c>
      <c r="X506" s="2">
        <f>tbl_ProfitPerTruck[[#This Row],[Final_Invoice_Amount]]-tbl_ProfitPerTruck[[#This Row],[TTL_COSTS]]</f>
        <v>290.67000000000007</v>
      </c>
    </row>
    <row r="507" spans="1:24" x14ac:dyDescent="0.35">
      <c r="A507" s="13">
        <v>45812</v>
      </c>
      <c r="B507" s="13" t="s">
        <v>552</v>
      </c>
      <c r="C507" s="1" t="s">
        <v>558</v>
      </c>
      <c r="D507" s="1" t="s">
        <v>51</v>
      </c>
      <c r="E507" s="1" t="s">
        <v>29</v>
      </c>
      <c r="F507" s="1" t="s">
        <v>34</v>
      </c>
      <c r="G507" s="1" t="s">
        <v>35</v>
      </c>
      <c r="H507" s="2">
        <v>627.27</v>
      </c>
      <c r="I507" s="3">
        <v>2.78</v>
      </c>
      <c r="J507" s="2">
        <v>50.62</v>
      </c>
      <c r="K507" s="2">
        <v>140.49</v>
      </c>
      <c r="L507" s="2">
        <v>124.49</v>
      </c>
      <c r="M507" s="2">
        <v>0</v>
      </c>
      <c r="N507" s="2">
        <v>0</v>
      </c>
      <c r="O507" s="3">
        <v>15.8</v>
      </c>
      <c r="P507" s="3">
        <v>0.81</v>
      </c>
      <c r="Q507" s="2">
        <v>4.04</v>
      </c>
      <c r="R507" s="2">
        <v>1.48</v>
      </c>
      <c r="S507" s="2">
        <v>6.12</v>
      </c>
      <c r="T507" s="2">
        <v>10.75</v>
      </c>
      <c r="U507" s="2">
        <v>65.02</v>
      </c>
      <c r="V507" s="2">
        <f>SUM(tbl_ProfitPerTruck[[#This Row],[Truck_Fuel_Cost]:[Overhead_Allocation]])+SUM(K506:N507)</f>
        <v>668.15</v>
      </c>
      <c r="W507" s="2">
        <f>tbl_ProfitPerTruck[[#This Row],[Final_Invoice_Amount]]-SUM(tbl_ProfitPerTruck[[#This Row],[Direct_Labor_COGS]:[Permit_Fees_COGS]])</f>
        <v>362.28999999999996</v>
      </c>
      <c r="X507" s="2">
        <f>tbl_ProfitPerTruck[[#This Row],[Final_Invoice_Amount]]-tbl_ProfitPerTruck[[#This Row],[TTL_COSTS]]</f>
        <v>-40.879999999999995</v>
      </c>
    </row>
    <row r="508" spans="1:24" x14ac:dyDescent="0.35">
      <c r="A508" s="13">
        <v>45811</v>
      </c>
      <c r="B508" s="13" t="s">
        <v>552</v>
      </c>
      <c r="C508" s="1" t="s">
        <v>559</v>
      </c>
      <c r="D508" s="1" t="s">
        <v>42</v>
      </c>
      <c r="E508" s="1" t="s">
        <v>24</v>
      </c>
      <c r="F508" s="1" t="s">
        <v>34</v>
      </c>
      <c r="G508" s="1" t="s">
        <v>35</v>
      </c>
      <c r="H508" s="2">
        <v>1434.78</v>
      </c>
      <c r="I508" s="3">
        <v>1.93</v>
      </c>
      <c r="J508" s="2">
        <v>47.58</v>
      </c>
      <c r="K508" s="2">
        <v>91.96</v>
      </c>
      <c r="L508" s="2">
        <v>242.55</v>
      </c>
      <c r="M508" s="2">
        <v>0</v>
      </c>
      <c r="N508" s="2">
        <v>0</v>
      </c>
      <c r="O508" s="3">
        <v>17.899999999999999</v>
      </c>
      <c r="P508" s="3">
        <v>0.84</v>
      </c>
      <c r="Q508" s="2">
        <v>4.5</v>
      </c>
      <c r="R508" s="2">
        <v>1.65</v>
      </c>
      <c r="S508" s="2">
        <v>5.4</v>
      </c>
      <c r="T508" s="2">
        <v>9.0500000000000007</v>
      </c>
      <c r="U508" s="2">
        <v>104.83</v>
      </c>
      <c r="V508" s="2">
        <f>SUM(tbl_ProfitPerTruck[[#This Row],[Truck_Fuel_Cost]:[Overhead_Allocation]])+SUM(K507:N508)</f>
        <v>724.92000000000007</v>
      </c>
      <c r="W508" s="2">
        <f>tbl_ProfitPerTruck[[#This Row],[Final_Invoice_Amount]]-SUM(tbl_ProfitPerTruck[[#This Row],[Direct_Labor_COGS]:[Permit_Fees_COGS]])</f>
        <v>1100.27</v>
      </c>
      <c r="X508" s="2">
        <f>tbl_ProfitPerTruck[[#This Row],[Final_Invoice_Amount]]-tbl_ProfitPerTruck[[#This Row],[TTL_COSTS]]</f>
        <v>709.8599999999999</v>
      </c>
    </row>
    <row r="509" spans="1:24" x14ac:dyDescent="0.35">
      <c r="A509" s="13">
        <v>45812</v>
      </c>
      <c r="B509" s="13" t="s">
        <v>552</v>
      </c>
      <c r="C509" s="1" t="s">
        <v>560</v>
      </c>
      <c r="D509" s="1" t="s">
        <v>83</v>
      </c>
      <c r="E509" s="1" t="s">
        <v>29</v>
      </c>
      <c r="F509" s="1" t="s">
        <v>34</v>
      </c>
      <c r="G509" s="1" t="s">
        <v>52</v>
      </c>
      <c r="H509" s="2">
        <v>1089.8399999999999</v>
      </c>
      <c r="I509" s="3">
        <v>2.09</v>
      </c>
      <c r="J509" s="2">
        <v>40.659999999999997</v>
      </c>
      <c r="K509" s="2">
        <v>84.96</v>
      </c>
      <c r="L509" s="2">
        <v>211.84</v>
      </c>
      <c r="M509" s="2">
        <v>0</v>
      </c>
      <c r="N509" s="2">
        <v>0</v>
      </c>
      <c r="O509" s="3">
        <v>15.6</v>
      </c>
      <c r="P509" s="3">
        <v>0.9</v>
      </c>
      <c r="Q509" s="2">
        <v>3.75</v>
      </c>
      <c r="R509" s="2">
        <v>1.85</v>
      </c>
      <c r="S509" s="2">
        <v>7.02</v>
      </c>
      <c r="T509" s="2">
        <v>7.18</v>
      </c>
      <c r="U509" s="2">
        <v>108.44</v>
      </c>
      <c r="V509" s="2">
        <f>SUM(tbl_ProfitPerTruck[[#This Row],[Truck_Fuel_Cost]:[Overhead_Allocation]])+SUM(K508:N509)</f>
        <v>759.55</v>
      </c>
      <c r="W509" s="2">
        <f>tbl_ProfitPerTruck[[#This Row],[Final_Invoice_Amount]]-SUM(tbl_ProfitPerTruck[[#This Row],[Direct_Labor_COGS]:[Permit_Fees_COGS]])</f>
        <v>793.04</v>
      </c>
      <c r="X509" s="2">
        <f>tbl_ProfitPerTruck[[#This Row],[Final_Invoice_Amount]]-tbl_ProfitPerTruck[[#This Row],[TTL_COSTS]]</f>
        <v>330.28999999999996</v>
      </c>
    </row>
    <row r="510" spans="1:24" x14ac:dyDescent="0.35">
      <c r="A510" s="13">
        <v>45812</v>
      </c>
      <c r="B510" s="13" t="s">
        <v>552</v>
      </c>
      <c r="C510" s="1" t="s">
        <v>561</v>
      </c>
      <c r="D510" s="1" t="s">
        <v>33</v>
      </c>
      <c r="E510" s="1" t="s">
        <v>29</v>
      </c>
      <c r="F510" s="1" t="s">
        <v>30</v>
      </c>
      <c r="G510" s="1" t="s">
        <v>31</v>
      </c>
      <c r="H510" s="2">
        <v>318.98</v>
      </c>
      <c r="I510" s="3">
        <v>1.24</v>
      </c>
      <c r="J510" s="2">
        <v>46.74</v>
      </c>
      <c r="K510" s="2">
        <v>57.92</v>
      </c>
      <c r="L510" s="2">
        <v>10.74</v>
      </c>
      <c r="M510" s="2">
        <v>0</v>
      </c>
      <c r="N510" s="2">
        <v>0</v>
      </c>
      <c r="O510" s="3">
        <v>25.6</v>
      </c>
      <c r="P510" s="3">
        <v>1.3</v>
      </c>
      <c r="Q510" s="2">
        <v>6.77</v>
      </c>
      <c r="R510" s="2">
        <v>2.71</v>
      </c>
      <c r="S510" s="2">
        <v>6.03</v>
      </c>
      <c r="T510" s="2">
        <v>8.16</v>
      </c>
      <c r="U510" s="2">
        <v>35.32</v>
      </c>
      <c r="V510" s="2">
        <f>SUM(tbl_ProfitPerTruck[[#This Row],[Truck_Fuel_Cost]:[Overhead_Allocation]])+SUM(K509:N510)</f>
        <v>424.45000000000005</v>
      </c>
      <c r="W510" s="2">
        <f>tbl_ProfitPerTruck[[#This Row],[Final_Invoice_Amount]]-SUM(tbl_ProfitPerTruck[[#This Row],[Direct_Labor_COGS]:[Permit_Fees_COGS]])</f>
        <v>250.32000000000002</v>
      </c>
      <c r="X510" s="2">
        <f>tbl_ProfitPerTruck[[#This Row],[Final_Invoice_Amount]]-tbl_ProfitPerTruck[[#This Row],[TTL_COSTS]]</f>
        <v>-105.47000000000003</v>
      </c>
    </row>
    <row r="511" spans="1:24" x14ac:dyDescent="0.35">
      <c r="A511" s="13">
        <v>45810</v>
      </c>
      <c r="B511" s="13" t="s">
        <v>552</v>
      </c>
      <c r="C511" s="1" t="s">
        <v>562</v>
      </c>
      <c r="D511" s="1" t="s">
        <v>83</v>
      </c>
      <c r="E511" s="1" t="s">
        <v>29</v>
      </c>
      <c r="F511" s="1" t="s">
        <v>34</v>
      </c>
      <c r="G511" s="1" t="s">
        <v>37</v>
      </c>
      <c r="H511" s="2">
        <v>896.28</v>
      </c>
      <c r="I511" s="3">
        <v>1.04</v>
      </c>
      <c r="J511" s="2">
        <v>47.98</v>
      </c>
      <c r="K511" s="2">
        <v>49.87</v>
      </c>
      <c r="L511" s="2">
        <v>165.73</v>
      </c>
      <c r="M511" s="2">
        <v>0</v>
      </c>
      <c r="N511" s="2">
        <v>0</v>
      </c>
      <c r="O511" s="3">
        <v>30.5</v>
      </c>
      <c r="P511" s="3">
        <v>1.57</v>
      </c>
      <c r="Q511" s="2">
        <v>7.55</v>
      </c>
      <c r="R511" s="2">
        <v>3.46</v>
      </c>
      <c r="S511" s="2">
        <v>6.69</v>
      </c>
      <c r="T511" s="2">
        <v>10.68</v>
      </c>
      <c r="U511" s="2">
        <v>58.08</v>
      </c>
      <c r="V511" s="2">
        <f>SUM(tbl_ProfitPerTruck[[#This Row],[Truck_Fuel_Cost]:[Overhead_Allocation]])+SUM(K510:N511)</f>
        <v>370.71999999999997</v>
      </c>
      <c r="W511" s="2">
        <f>tbl_ProfitPerTruck[[#This Row],[Final_Invoice_Amount]]-SUM(tbl_ProfitPerTruck[[#This Row],[Direct_Labor_COGS]:[Permit_Fees_COGS]])</f>
        <v>680.68</v>
      </c>
      <c r="X511" s="2">
        <f>tbl_ProfitPerTruck[[#This Row],[Final_Invoice_Amount]]-tbl_ProfitPerTruck[[#This Row],[TTL_COSTS]]</f>
        <v>525.55999999999995</v>
      </c>
    </row>
    <row r="512" spans="1:24" x14ac:dyDescent="0.35">
      <c r="A512" s="13">
        <v>45816</v>
      </c>
      <c r="B512" s="13" t="s">
        <v>552</v>
      </c>
      <c r="C512" s="1" t="s">
        <v>563</v>
      </c>
      <c r="D512" s="1" t="s">
        <v>113</v>
      </c>
      <c r="E512" s="1" t="s">
        <v>29</v>
      </c>
      <c r="F512" s="1" t="s">
        <v>30</v>
      </c>
      <c r="G512" s="1" t="s">
        <v>43</v>
      </c>
      <c r="H512" s="2">
        <v>321.5</v>
      </c>
      <c r="I512" s="3">
        <v>1.68</v>
      </c>
      <c r="J512" s="2">
        <v>48.19</v>
      </c>
      <c r="K512" s="2">
        <v>80.930000000000007</v>
      </c>
      <c r="L512" s="2">
        <v>29.64</v>
      </c>
      <c r="M512" s="2">
        <v>0</v>
      </c>
      <c r="N512" s="2">
        <v>0</v>
      </c>
      <c r="O512" s="3">
        <v>7.4</v>
      </c>
      <c r="P512" s="3">
        <v>0.37</v>
      </c>
      <c r="Q512" s="2">
        <v>1.78</v>
      </c>
      <c r="R512" s="2">
        <v>0.47</v>
      </c>
      <c r="S512" s="2">
        <v>6.91</v>
      </c>
      <c r="T512" s="2">
        <v>11.84</v>
      </c>
      <c r="U512" s="2">
        <v>25</v>
      </c>
      <c r="V512" s="2">
        <f>SUM(tbl_ProfitPerTruck[[#This Row],[Truck_Fuel_Cost]:[Overhead_Allocation]])+SUM(K511:N512)</f>
        <v>372.16999999999996</v>
      </c>
      <c r="W512" s="2">
        <f>tbl_ProfitPerTruck[[#This Row],[Final_Invoice_Amount]]-SUM(tbl_ProfitPerTruck[[#This Row],[Direct_Labor_COGS]:[Permit_Fees_COGS]])</f>
        <v>210.93</v>
      </c>
      <c r="X512" s="2">
        <f>tbl_ProfitPerTruck[[#This Row],[Final_Invoice_Amount]]-tbl_ProfitPerTruck[[#This Row],[TTL_COSTS]]</f>
        <v>-50.669999999999959</v>
      </c>
    </row>
    <row r="513" spans="1:24" x14ac:dyDescent="0.35">
      <c r="A513" s="13">
        <v>45815</v>
      </c>
      <c r="B513" s="13" t="s">
        <v>552</v>
      </c>
      <c r="C513" s="1" t="s">
        <v>564</v>
      </c>
      <c r="D513" s="1" t="s">
        <v>72</v>
      </c>
      <c r="E513" s="1" t="s">
        <v>29</v>
      </c>
      <c r="F513" s="1" t="s">
        <v>34</v>
      </c>
      <c r="G513" s="1" t="s">
        <v>52</v>
      </c>
      <c r="H513" s="2">
        <v>563.03</v>
      </c>
      <c r="I513" s="3">
        <v>2.81</v>
      </c>
      <c r="J513" s="2">
        <v>48.43</v>
      </c>
      <c r="K513" s="2">
        <v>136.05000000000001</v>
      </c>
      <c r="L513" s="2">
        <v>88.46</v>
      </c>
      <c r="M513" s="2">
        <v>0</v>
      </c>
      <c r="N513" s="2">
        <v>0</v>
      </c>
      <c r="O513" s="3">
        <v>25.5</v>
      </c>
      <c r="P513" s="3">
        <v>1.21</v>
      </c>
      <c r="Q513" s="2">
        <v>5.35</v>
      </c>
      <c r="R513" s="2">
        <v>1.74</v>
      </c>
      <c r="S513" s="2">
        <v>4.58</v>
      </c>
      <c r="T513" s="2">
        <v>8.43</v>
      </c>
      <c r="U513" s="2">
        <v>52.5</v>
      </c>
      <c r="V513" s="2">
        <f>SUM(tbl_ProfitPerTruck[[#This Row],[Truck_Fuel_Cost]:[Overhead_Allocation]])+SUM(K512:N513)</f>
        <v>407.67999999999995</v>
      </c>
      <c r="W513" s="2">
        <f>tbl_ProfitPerTruck[[#This Row],[Final_Invoice_Amount]]-SUM(tbl_ProfitPerTruck[[#This Row],[Direct_Labor_COGS]:[Permit_Fees_COGS]])</f>
        <v>338.52</v>
      </c>
      <c r="X513" s="2">
        <f>tbl_ProfitPerTruck[[#This Row],[Final_Invoice_Amount]]-tbl_ProfitPerTruck[[#This Row],[TTL_COSTS]]</f>
        <v>155.35000000000002</v>
      </c>
    </row>
    <row r="514" spans="1:24" x14ac:dyDescent="0.35">
      <c r="A514" s="13">
        <v>45822</v>
      </c>
      <c r="B514" s="13" t="s">
        <v>552</v>
      </c>
      <c r="C514" s="1" t="s">
        <v>565</v>
      </c>
      <c r="D514" s="1" t="s">
        <v>83</v>
      </c>
      <c r="E514" s="1" t="s">
        <v>29</v>
      </c>
      <c r="F514" s="1" t="s">
        <v>30</v>
      </c>
      <c r="G514" s="1" t="s">
        <v>43</v>
      </c>
      <c r="H514" s="2">
        <v>264.02999999999997</v>
      </c>
      <c r="I514" s="3">
        <v>0.75</v>
      </c>
      <c r="J514" s="2">
        <v>46.24</v>
      </c>
      <c r="K514" s="2">
        <v>34.619999999999997</v>
      </c>
      <c r="L514" s="2">
        <v>10.78</v>
      </c>
      <c r="M514" s="2">
        <v>0</v>
      </c>
      <c r="N514" s="2">
        <v>0</v>
      </c>
      <c r="O514" s="3">
        <v>6.5</v>
      </c>
      <c r="P514" s="3">
        <v>0.3</v>
      </c>
      <c r="Q514" s="2">
        <v>1.63</v>
      </c>
      <c r="R514" s="2">
        <v>0.57999999999999996</v>
      </c>
      <c r="S514" s="2">
        <v>5.66</v>
      </c>
      <c r="T514" s="2">
        <v>9.1</v>
      </c>
      <c r="U514" s="2">
        <v>25</v>
      </c>
      <c r="V514" s="2">
        <f>SUM(tbl_ProfitPerTruck[[#This Row],[Truck_Fuel_Cost]:[Overhead_Allocation]])+SUM(K513:N514)</f>
        <v>311.88</v>
      </c>
      <c r="W514" s="2">
        <f>tbl_ProfitPerTruck[[#This Row],[Final_Invoice_Amount]]-SUM(tbl_ProfitPerTruck[[#This Row],[Direct_Labor_COGS]:[Permit_Fees_COGS]])</f>
        <v>218.62999999999997</v>
      </c>
      <c r="X514" s="2">
        <f>tbl_ProfitPerTruck[[#This Row],[Final_Invoice_Amount]]-tbl_ProfitPerTruck[[#This Row],[TTL_COSTS]]</f>
        <v>-47.850000000000023</v>
      </c>
    </row>
    <row r="515" spans="1:24" x14ac:dyDescent="0.35">
      <c r="A515" s="13">
        <v>45828</v>
      </c>
      <c r="B515" s="13" t="s">
        <v>552</v>
      </c>
      <c r="C515" s="1" t="s">
        <v>566</v>
      </c>
      <c r="D515" s="1" t="s">
        <v>57</v>
      </c>
      <c r="E515" s="1" t="s">
        <v>24</v>
      </c>
      <c r="F515" s="1" t="s">
        <v>25</v>
      </c>
      <c r="G515" s="1" t="s">
        <v>52</v>
      </c>
      <c r="H515" s="2">
        <v>7236.65</v>
      </c>
      <c r="I515" s="3">
        <v>10.050000000000001</v>
      </c>
      <c r="J515" s="2">
        <v>45.84</v>
      </c>
      <c r="K515" s="2">
        <v>460.53</v>
      </c>
      <c r="L515" s="2">
        <v>2743.21</v>
      </c>
      <c r="M515" s="2">
        <v>0</v>
      </c>
      <c r="N515" s="2">
        <v>91.5</v>
      </c>
      <c r="O515" s="3">
        <v>18.5</v>
      </c>
      <c r="P515" s="3">
        <v>0.86</v>
      </c>
      <c r="Q515" s="2">
        <v>5.05</v>
      </c>
      <c r="R515" s="2">
        <v>1.58</v>
      </c>
      <c r="S515" s="2">
        <v>6.49</v>
      </c>
      <c r="T515" s="2">
        <v>11.56</v>
      </c>
      <c r="U515" s="2">
        <v>813.6</v>
      </c>
      <c r="V515" s="2">
        <f>SUM(tbl_ProfitPerTruck[[#This Row],[Truck_Fuel_Cost]:[Overhead_Allocation]])+SUM(K514:N515)</f>
        <v>4178.92</v>
      </c>
      <c r="W515" s="2">
        <f>tbl_ProfitPerTruck[[#This Row],[Final_Invoice_Amount]]-SUM(tbl_ProfitPerTruck[[#This Row],[Direct_Labor_COGS]:[Permit_Fees_COGS]])</f>
        <v>3941.41</v>
      </c>
      <c r="X515" s="2">
        <f>tbl_ProfitPerTruck[[#This Row],[Final_Invoice_Amount]]-tbl_ProfitPerTruck[[#This Row],[TTL_COSTS]]</f>
        <v>3057.7299999999996</v>
      </c>
    </row>
    <row r="516" spans="1:24" x14ac:dyDescent="0.35">
      <c r="A516" s="13">
        <v>45818</v>
      </c>
      <c r="B516" s="13" t="s">
        <v>552</v>
      </c>
      <c r="C516" s="1" t="s">
        <v>567</v>
      </c>
      <c r="D516" s="1" t="s">
        <v>57</v>
      </c>
      <c r="E516" s="1" t="s">
        <v>24</v>
      </c>
      <c r="F516" s="1" t="s">
        <v>25</v>
      </c>
      <c r="G516" s="1" t="s">
        <v>26</v>
      </c>
      <c r="H516" s="2">
        <v>7847.64</v>
      </c>
      <c r="I516" s="3">
        <v>14.83</v>
      </c>
      <c r="J516" s="2">
        <v>42.46</v>
      </c>
      <c r="K516" s="2">
        <v>629.57000000000005</v>
      </c>
      <c r="L516" s="2">
        <v>2377.27</v>
      </c>
      <c r="M516" s="2">
        <v>0</v>
      </c>
      <c r="N516" s="2">
        <v>0</v>
      </c>
      <c r="O516" s="3">
        <v>17.600000000000001</v>
      </c>
      <c r="P516" s="3">
        <v>0.94</v>
      </c>
      <c r="Q516" s="2">
        <v>3.97</v>
      </c>
      <c r="R516" s="2">
        <v>1.25</v>
      </c>
      <c r="S516" s="2">
        <v>5.65</v>
      </c>
      <c r="T516" s="2">
        <v>11.27</v>
      </c>
      <c r="U516" s="2">
        <v>823.53</v>
      </c>
      <c r="V516" s="2">
        <f>SUM(tbl_ProfitPerTruck[[#This Row],[Truck_Fuel_Cost]:[Overhead_Allocation]])+SUM(K515:N516)</f>
        <v>7147.75</v>
      </c>
      <c r="W516" s="2">
        <f>tbl_ProfitPerTruck[[#This Row],[Final_Invoice_Amount]]-SUM(tbl_ProfitPerTruck[[#This Row],[Direct_Labor_COGS]:[Permit_Fees_COGS]])</f>
        <v>4840.8</v>
      </c>
      <c r="X516" s="2">
        <f>tbl_ProfitPerTruck[[#This Row],[Final_Invoice_Amount]]-tbl_ProfitPerTruck[[#This Row],[TTL_COSTS]]</f>
        <v>699.89000000000033</v>
      </c>
    </row>
    <row r="517" spans="1:24" x14ac:dyDescent="0.35">
      <c r="A517" s="13">
        <v>45824</v>
      </c>
      <c r="B517" s="13" t="s">
        <v>552</v>
      </c>
      <c r="C517" s="1" t="s">
        <v>568</v>
      </c>
      <c r="D517" s="1" t="s">
        <v>57</v>
      </c>
      <c r="E517" s="1" t="s">
        <v>24</v>
      </c>
      <c r="F517" s="1" t="s">
        <v>25</v>
      </c>
      <c r="G517" s="1" t="s">
        <v>35</v>
      </c>
      <c r="H517" s="2">
        <v>10044.86</v>
      </c>
      <c r="I517" s="3">
        <v>11.01</v>
      </c>
      <c r="J517" s="2">
        <v>52.6</v>
      </c>
      <c r="K517" s="2">
        <v>578.95000000000005</v>
      </c>
      <c r="L517" s="2">
        <v>3951</v>
      </c>
      <c r="M517" s="2">
        <v>0</v>
      </c>
      <c r="N517" s="2">
        <v>0</v>
      </c>
      <c r="O517" s="3">
        <v>2</v>
      </c>
      <c r="P517" s="3">
        <v>0.15</v>
      </c>
      <c r="Q517" s="2">
        <v>0.46</v>
      </c>
      <c r="R517" s="2">
        <v>0.17</v>
      </c>
      <c r="S517" s="2">
        <v>5.28</v>
      </c>
      <c r="T517" s="2">
        <v>11.09</v>
      </c>
      <c r="U517" s="2">
        <v>1144.8699999999999</v>
      </c>
      <c r="V517" s="2">
        <f>SUM(tbl_ProfitPerTruck[[#This Row],[Truck_Fuel_Cost]:[Overhead_Allocation]])+SUM(K516:N517)</f>
        <v>8698.66</v>
      </c>
      <c r="W517" s="2">
        <f>tbl_ProfitPerTruck[[#This Row],[Final_Invoice_Amount]]-SUM(tbl_ProfitPerTruck[[#This Row],[Direct_Labor_COGS]:[Permit_Fees_COGS]])</f>
        <v>5514.9100000000008</v>
      </c>
      <c r="X517" s="2">
        <f>tbl_ProfitPerTruck[[#This Row],[Final_Invoice_Amount]]-tbl_ProfitPerTruck[[#This Row],[TTL_COSTS]]</f>
        <v>1346.2000000000007</v>
      </c>
    </row>
    <row r="518" spans="1:24" x14ac:dyDescent="0.35">
      <c r="A518" s="13">
        <v>45820</v>
      </c>
      <c r="B518" s="13" t="s">
        <v>552</v>
      </c>
      <c r="C518" s="1" t="s">
        <v>569</v>
      </c>
      <c r="D518" s="1" t="s">
        <v>47</v>
      </c>
      <c r="E518" s="1" t="s">
        <v>29</v>
      </c>
      <c r="F518" s="1" t="s">
        <v>34</v>
      </c>
      <c r="G518" s="1" t="s">
        <v>52</v>
      </c>
      <c r="H518" s="2">
        <v>1040.01</v>
      </c>
      <c r="I518" s="3">
        <v>1.88</v>
      </c>
      <c r="J518" s="2">
        <v>41.9</v>
      </c>
      <c r="K518" s="2">
        <v>78.97</v>
      </c>
      <c r="L518" s="2">
        <v>110.8</v>
      </c>
      <c r="M518" s="2">
        <v>0</v>
      </c>
      <c r="N518" s="2">
        <v>0</v>
      </c>
      <c r="O518" s="3">
        <v>25.3</v>
      </c>
      <c r="P518" s="3">
        <v>1.08</v>
      </c>
      <c r="Q518" s="2">
        <v>6.4</v>
      </c>
      <c r="R518" s="2">
        <v>1.62</v>
      </c>
      <c r="S518" s="2">
        <v>5.61</v>
      </c>
      <c r="T518" s="2">
        <v>9.51</v>
      </c>
      <c r="U518" s="2">
        <v>107.67</v>
      </c>
      <c r="V518" s="2">
        <f>SUM(tbl_ProfitPerTruck[[#This Row],[Truck_Fuel_Cost]:[Overhead_Allocation]])+SUM(K517:N518)</f>
        <v>4850.5300000000007</v>
      </c>
      <c r="W518" s="2">
        <f>tbl_ProfitPerTruck[[#This Row],[Final_Invoice_Amount]]-SUM(tbl_ProfitPerTruck[[#This Row],[Direct_Labor_COGS]:[Permit_Fees_COGS]])</f>
        <v>850.24</v>
      </c>
      <c r="X518" s="2">
        <f>tbl_ProfitPerTruck[[#This Row],[Final_Invoice_Amount]]-tbl_ProfitPerTruck[[#This Row],[TTL_COSTS]]</f>
        <v>-3810.5200000000004</v>
      </c>
    </row>
    <row r="519" spans="1:24" x14ac:dyDescent="0.35">
      <c r="A519" s="13">
        <v>45824</v>
      </c>
      <c r="B519" s="13" t="s">
        <v>552</v>
      </c>
      <c r="C519" s="1" t="s">
        <v>570</v>
      </c>
      <c r="D519" s="1" t="s">
        <v>42</v>
      </c>
      <c r="E519" s="1" t="s">
        <v>24</v>
      </c>
      <c r="F519" s="1" t="s">
        <v>25</v>
      </c>
      <c r="G519" s="1" t="s">
        <v>35</v>
      </c>
      <c r="H519" s="2">
        <v>13358.64</v>
      </c>
      <c r="I519" s="3">
        <v>11.36</v>
      </c>
      <c r="J519" s="2">
        <v>47.8</v>
      </c>
      <c r="K519" s="2">
        <v>543.26</v>
      </c>
      <c r="L519" s="2">
        <v>5299.67</v>
      </c>
      <c r="M519" s="2">
        <v>0</v>
      </c>
      <c r="N519" s="2">
        <v>0</v>
      </c>
      <c r="O519" s="3">
        <v>24.6</v>
      </c>
      <c r="P519" s="3">
        <v>1.1000000000000001</v>
      </c>
      <c r="Q519" s="2">
        <v>4.5999999999999996</v>
      </c>
      <c r="R519" s="2">
        <v>1.83</v>
      </c>
      <c r="S519" s="2">
        <v>6.73</v>
      </c>
      <c r="T519" s="2">
        <v>9.19</v>
      </c>
      <c r="U519" s="2">
        <v>1456.99</v>
      </c>
      <c r="V519" s="2">
        <f>SUM(tbl_ProfitPerTruck[[#This Row],[Truck_Fuel_Cost]:[Overhead_Allocation]])+SUM(K518:N519)</f>
        <v>7512.04</v>
      </c>
      <c r="W519" s="2">
        <f>tbl_ProfitPerTruck[[#This Row],[Final_Invoice_Amount]]-SUM(tbl_ProfitPerTruck[[#This Row],[Direct_Labor_COGS]:[Permit_Fees_COGS]])</f>
        <v>7515.7099999999991</v>
      </c>
      <c r="X519" s="2">
        <f>tbl_ProfitPerTruck[[#This Row],[Final_Invoice_Amount]]-tbl_ProfitPerTruck[[#This Row],[TTL_COSTS]]</f>
        <v>5846.5999999999995</v>
      </c>
    </row>
    <row r="520" spans="1:24" x14ac:dyDescent="0.35">
      <c r="A520" s="13">
        <v>45809</v>
      </c>
      <c r="B520" s="13" t="s">
        <v>552</v>
      </c>
      <c r="C520" s="1" t="s">
        <v>571</v>
      </c>
      <c r="D520" s="1" t="s">
        <v>57</v>
      </c>
      <c r="E520" s="1" t="s">
        <v>24</v>
      </c>
      <c r="F520" s="1" t="s">
        <v>25</v>
      </c>
      <c r="G520" s="1" t="s">
        <v>35</v>
      </c>
      <c r="H520" s="2">
        <v>9362.4</v>
      </c>
      <c r="I520" s="3">
        <v>8.61</v>
      </c>
      <c r="J520" s="2">
        <v>39.229999999999997</v>
      </c>
      <c r="K520" s="2">
        <v>337.84</v>
      </c>
      <c r="L520" s="2">
        <v>3078.82</v>
      </c>
      <c r="M520" s="2">
        <v>0</v>
      </c>
      <c r="N520" s="2">
        <v>261.36</v>
      </c>
      <c r="O520" s="3">
        <v>23.8</v>
      </c>
      <c r="P520" s="3">
        <v>1.05</v>
      </c>
      <c r="Q520" s="2">
        <v>5.72</v>
      </c>
      <c r="R520" s="2">
        <v>2.36</v>
      </c>
      <c r="S520" s="2">
        <v>4.7699999999999996</v>
      </c>
      <c r="T520" s="2">
        <v>9.49</v>
      </c>
      <c r="U520" s="2">
        <v>709.53</v>
      </c>
      <c r="V520" s="2">
        <f>SUM(tbl_ProfitPerTruck[[#This Row],[Truck_Fuel_Cost]:[Overhead_Allocation]])+SUM(K519:N520)</f>
        <v>10252.820000000002</v>
      </c>
      <c r="W520" s="2">
        <f>tbl_ProfitPerTruck[[#This Row],[Final_Invoice_Amount]]-SUM(tbl_ProfitPerTruck[[#This Row],[Direct_Labor_COGS]:[Permit_Fees_COGS]])</f>
        <v>5684.3799999999992</v>
      </c>
      <c r="X520" s="2">
        <f>tbl_ProfitPerTruck[[#This Row],[Final_Invoice_Amount]]-tbl_ProfitPerTruck[[#This Row],[TTL_COSTS]]</f>
        <v>-890.42000000000189</v>
      </c>
    </row>
    <row r="521" spans="1:24" x14ac:dyDescent="0.35">
      <c r="A521" s="13">
        <v>45836</v>
      </c>
      <c r="B521" s="13" t="s">
        <v>552</v>
      </c>
      <c r="C521" s="1" t="s">
        <v>572</v>
      </c>
      <c r="D521" s="1" t="s">
        <v>72</v>
      </c>
      <c r="E521" s="1" t="s">
        <v>29</v>
      </c>
      <c r="F521" s="1" t="s">
        <v>30</v>
      </c>
      <c r="G521" s="1" t="s">
        <v>52</v>
      </c>
      <c r="H521" s="2">
        <v>328.59</v>
      </c>
      <c r="I521" s="3">
        <v>1.46</v>
      </c>
      <c r="J521" s="2">
        <v>43.4</v>
      </c>
      <c r="K521" s="2">
        <v>63.55</v>
      </c>
      <c r="L521" s="2">
        <v>13.96</v>
      </c>
      <c r="M521" s="2">
        <v>0</v>
      </c>
      <c r="N521" s="2">
        <v>0</v>
      </c>
      <c r="O521" s="3">
        <v>25.3</v>
      </c>
      <c r="P521" s="3">
        <v>1.1200000000000001</v>
      </c>
      <c r="Q521" s="2">
        <v>5.62</v>
      </c>
      <c r="R521" s="2">
        <v>1.71</v>
      </c>
      <c r="S521" s="2">
        <v>5.46</v>
      </c>
      <c r="T521" s="2">
        <v>7.67</v>
      </c>
      <c r="U521" s="2">
        <v>25.55</v>
      </c>
      <c r="V521" s="2">
        <f>SUM(tbl_ProfitPerTruck[[#This Row],[Truck_Fuel_Cost]:[Overhead_Allocation]])+SUM(K520:N521)</f>
        <v>3801.5400000000009</v>
      </c>
      <c r="W521" s="2">
        <f>tbl_ProfitPerTruck[[#This Row],[Final_Invoice_Amount]]-SUM(tbl_ProfitPerTruck[[#This Row],[Direct_Labor_COGS]:[Permit_Fees_COGS]])</f>
        <v>251.07999999999998</v>
      </c>
      <c r="X521" s="2">
        <f>tbl_ProfitPerTruck[[#This Row],[Final_Invoice_Amount]]-tbl_ProfitPerTruck[[#This Row],[TTL_COSTS]]</f>
        <v>-3472.9500000000007</v>
      </c>
    </row>
    <row r="522" spans="1:24" x14ac:dyDescent="0.35">
      <c r="A522" s="13">
        <v>45810</v>
      </c>
      <c r="B522" s="13" t="s">
        <v>552</v>
      </c>
      <c r="C522" s="1" t="s">
        <v>573</v>
      </c>
      <c r="D522" s="1" t="s">
        <v>72</v>
      </c>
      <c r="E522" s="1" t="s">
        <v>29</v>
      </c>
      <c r="F522" s="1" t="s">
        <v>34</v>
      </c>
      <c r="G522" s="1" t="s">
        <v>43</v>
      </c>
      <c r="H522" s="2">
        <v>1133.3900000000001</v>
      </c>
      <c r="I522" s="3">
        <v>1.79</v>
      </c>
      <c r="J522" s="2">
        <v>50.06</v>
      </c>
      <c r="K522" s="2">
        <v>89.38</v>
      </c>
      <c r="L522" s="2">
        <v>175.72</v>
      </c>
      <c r="M522" s="2">
        <v>0</v>
      </c>
      <c r="N522" s="2">
        <v>0</v>
      </c>
      <c r="O522" s="3">
        <v>13.7</v>
      </c>
      <c r="P522" s="3">
        <v>0.54</v>
      </c>
      <c r="Q522" s="2">
        <v>3.74</v>
      </c>
      <c r="R522" s="2">
        <v>1.06</v>
      </c>
      <c r="S522" s="2">
        <v>6.88</v>
      </c>
      <c r="T522" s="2">
        <v>8.4</v>
      </c>
      <c r="U522" s="2">
        <v>111.96</v>
      </c>
      <c r="V522" s="2">
        <f>SUM(tbl_ProfitPerTruck[[#This Row],[Truck_Fuel_Cost]:[Overhead_Allocation]])+SUM(K521:N522)</f>
        <v>474.65</v>
      </c>
      <c r="W522" s="2">
        <f>tbl_ProfitPerTruck[[#This Row],[Final_Invoice_Amount]]-SUM(tbl_ProfitPerTruck[[#This Row],[Direct_Labor_COGS]:[Permit_Fees_COGS]])</f>
        <v>868.29000000000008</v>
      </c>
      <c r="X522" s="2">
        <f>tbl_ProfitPerTruck[[#This Row],[Final_Invoice_Amount]]-tbl_ProfitPerTruck[[#This Row],[TTL_COSTS]]</f>
        <v>658.74000000000012</v>
      </c>
    </row>
    <row r="523" spans="1:24" x14ac:dyDescent="0.35">
      <c r="A523" s="13">
        <v>45812</v>
      </c>
      <c r="B523" s="13" t="s">
        <v>552</v>
      </c>
      <c r="C523" s="1" t="s">
        <v>574</v>
      </c>
      <c r="D523" s="1" t="s">
        <v>23</v>
      </c>
      <c r="E523" s="1" t="s">
        <v>24</v>
      </c>
      <c r="F523" s="1" t="s">
        <v>25</v>
      </c>
      <c r="G523" s="1" t="s">
        <v>35</v>
      </c>
      <c r="H523" s="2">
        <v>7095.45</v>
      </c>
      <c r="I523" s="3">
        <v>12.31</v>
      </c>
      <c r="J523" s="2">
        <v>50.16</v>
      </c>
      <c r="K523" s="2">
        <v>617.52</v>
      </c>
      <c r="L523" s="2">
        <v>2544.8000000000002</v>
      </c>
      <c r="M523" s="2">
        <v>0</v>
      </c>
      <c r="N523" s="2">
        <v>139.13</v>
      </c>
      <c r="O523" s="3">
        <v>41.3</v>
      </c>
      <c r="P523" s="3">
        <v>2.04</v>
      </c>
      <c r="Q523" s="2">
        <v>8.7100000000000009</v>
      </c>
      <c r="R523" s="2">
        <v>4.07</v>
      </c>
      <c r="S523" s="2">
        <v>4.55</v>
      </c>
      <c r="T523" s="2">
        <v>8.86</v>
      </c>
      <c r="U523" s="2">
        <v>575.46</v>
      </c>
      <c r="V523" s="2">
        <f>SUM(tbl_ProfitPerTruck[[#This Row],[Truck_Fuel_Cost]:[Overhead_Allocation]])+SUM(K522:N523)</f>
        <v>4168.2000000000007</v>
      </c>
      <c r="W523" s="2">
        <f>tbl_ProfitPerTruck[[#This Row],[Final_Invoice_Amount]]-SUM(tbl_ProfitPerTruck[[#This Row],[Direct_Labor_COGS]:[Permit_Fees_COGS]])</f>
        <v>3793.9999999999995</v>
      </c>
      <c r="X523" s="2">
        <f>tbl_ProfitPerTruck[[#This Row],[Final_Invoice_Amount]]-tbl_ProfitPerTruck[[#This Row],[TTL_COSTS]]</f>
        <v>2927.2499999999991</v>
      </c>
    </row>
    <row r="524" spans="1:24" x14ac:dyDescent="0.35">
      <c r="A524" s="13">
        <v>45819</v>
      </c>
      <c r="B524" s="13" t="s">
        <v>552</v>
      </c>
      <c r="C524" s="1" t="s">
        <v>575</v>
      </c>
      <c r="D524" s="1" t="s">
        <v>49</v>
      </c>
      <c r="E524" s="1" t="s">
        <v>29</v>
      </c>
      <c r="F524" s="1" t="s">
        <v>34</v>
      </c>
      <c r="G524" s="1" t="s">
        <v>43</v>
      </c>
      <c r="H524" s="2">
        <v>1001.29</v>
      </c>
      <c r="I524" s="3">
        <v>1.73</v>
      </c>
      <c r="J524" s="2">
        <v>43.53</v>
      </c>
      <c r="K524" s="2">
        <v>75.17</v>
      </c>
      <c r="L524" s="2">
        <v>151.22999999999999</v>
      </c>
      <c r="M524" s="2">
        <v>0</v>
      </c>
      <c r="N524" s="2">
        <v>0</v>
      </c>
      <c r="O524" s="3">
        <v>29.8</v>
      </c>
      <c r="P524" s="3">
        <v>1.34</v>
      </c>
      <c r="Q524" s="2">
        <v>6.8</v>
      </c>
      <c r="R524" s="2">
        <v>2.99</v>
      </c>
      <c r="S524" s="2">
        <v>5.58</v>
      </c>
      <c r="T524" s="2">
        <v>10.050000000000001</v>
      </c>
      <c r="U524" s="2">
        <v>83.06</v>
      </c>
      <c r="V524" s="2">
        <f>SUM(tbl_ProfitPerTruck[[#This Row],[Truck_Fuel_Cost]:[Overhead_Allocation]])+SUM(K523:N524)</f>
        <v>3636.3300000000004</v>
      </c>
      <c r="W524" s="2">
        <f>tbl_ProfitPerTruck[[#This Row],[Final_Invoice_Amount]]-SUM(tbl_ProfitPerTruck[[#This Row],[Direct_Labor_COGS]:[Permit_Fees_COGS]])</f>
        <v>774.89</v>
      </c>
      <c r="X524" s="2">
        <f>tbl_ProfitPerTruck[[#This Row],[Final_Invoice_Amount]]-tbl_ProfitPerTruck[[#This Row],[TTL_COSTS]]</f>
        <v>-2635.0400000000004</v>
      </c>
    </row>
    <row r="525" spans="1:24" x14ac:dyDescent="0.35">
      <c r="A525" s="13">
        <v>45825</v>
      </c>
      <c r="B525" s="13" t="s">
        <v>552</v>
      </c>
      <c r="C525" s="1" t="s">
        <v>576</v>
      </c>
      <c r="D525" s="1" t="s">
        <v>45</v>
      </c>
      <c r="E525" s="1" t="s">
        <v>29</v>
      </c>
      <c r="F525" s="1" t="s">
        <v>34</v>
      </c>
      <c r="G525" s="1" t="s">
        <v>37</v>
      </c>
      <c r="H525" s="2">
        <v>1243.43</v>
      </c>
      <c r="I525" s="3">
        <v>2.57</v>
      </c>
      <c r="J525" s="2">
        <v>39.020000000000003</v>
      </c>
      <c r="K525" s="2">
        <v>100.09</v>
      </c>
      <c r="L525" s="2">
        <v>227.15</v>
      </c>
      <c r="M525" s="2">
        <v>88.16</v>
      </c>
      <c r="N525" s="2">
        <v>0</v>
      </c>
      <c r="O525" s="3">
        <v>9.6999999999999993</v>
      </c>
      <c r="P525" s="3">
        <v>0.62</v>
      </c>
      <c r="Q525" s="2">
        <v>2.2799999999999998</v>
      </c>
      <c r="R525" s="2">
        <v>0.94</v>
      </c>
      <c r="S525" s="2">
        <v>7.21</v>
      </c>
      <c r="T525" s="2">
        <v>7.49</v>
      </c>
      <c r="U525" s="2">
        <v>91.92</v>
      </c>
      <c r="V525" s="2">
        <f>SUM(tbl_ProfitPerTruck[[#This Row],[Truck_Fuel_Cost]:[Overhead_Allocation]])+SUM(K524:N525)</f>
        <v>751.64</v>
      </c>
      <c r="W525" s="2">
        <f>tbl_ProfitPerTruck[[#This Row],[Final_Invoice_Amount]]-SUM(tbl_ProfitPerTruck[[#This Row],[Direct_Labor_COGS]:[Permit_Fees_COGS]])</f>
        <v>828.03000000000009</v>
      </c>
      <c r="X525" s="2">
        <f>tbl_ProfitPerTruck[[#This Row],[Final_Invoice_Amount]]-tbl_ProfitPerTruck[[#This Row],[TTL_COSTS]]</f>
        <v>491.79000000000008</v>
      </c>
    </row>
    <row r="526" spans="1:24" x14ac:dyDescent="0.35">
      <c r="A526" s="13">
        <v>45830</v>
      </c>
      <c r="B526" s="13" t="s">
        <v>552</v>
      </c>
      <c r="C526" s="1" t="s">
        <v>577</v>
      </c>
      <c r="D526" s="1" t="s">
        <v>28</v>
      </c>
      <c r="E526" s="1" t="s">
        <v>29</v>
      </c>
      <c r="F526" s="1" t="s">
        <v>34</v>
      </c>
      <c r="G526" s="1" t="s">
        <v>26</v>
      </c>
      <c r="H526" s="2">
        <v>742.39</v>
      </c>
      <c r="I526" s="3">
        <v>1.94</v>
      </c>
      <c r="J526" s="2">
        <v>40.950000000000003</v>
      </c>
      <c r="K526" s="2">
        <v>79.349999999999994</v>
      </c>
      <c r="L526" s="2">
        <v>136.86000000000001</v>
      </c>
      <c r="M526" s="2">
        <v>0</v>
      </c>
      <c r="N526" s="2">
        <v>0</v>
      </c>
      <c r="O526" s="3">
        <v>25.3</v>
      </c>
      <c r="P526" s="3">
        <v>1.23</v>
      </c>
      <c r="Q526" s="2">
        <v>6.8</v>
      </c>
      <c r="R526" s="2">
        <v>2.84</v>
      </c>
      <c r="S526" s="2">
        <v>6.74</v>
      </c>
      <c r="T526" s="2">
        <v>7.18</v>
      </c>
      <c r="U526" s="2">
        <v>70.16</v>
      </c>
      <c r="V526" s="2">
        <f>SUM(tbl_ProfitPerTruck[[#This Row],[Truck_Fuel_Cost]:[Overhead_Allocation]])+SUM(K525:N526)</f>
        <v>725.33</v>
      </c>
      <c r="W526" s="2">
        <f>tbl_ProfitPerTruck[[#This Row],[Final_Invoice_Amount]]-SUM(tbl_ProfitPerTruck[[#This Row],[Direct_Labor_COGS]:[Permit_Fees_COGS]])</f>
        <v>526.17999999999995</v>
      </c>
      <c r="X526" s="2">
        <f>tbl_ProfitPerTruck[[#This Row],[Final_Invoice_Amount]]-tbl_ProfitPerTruck[[#This Row],[TTL_COSTS]]</f>
        <v>17.059999999999945</v>
      </c>
    </row>
    <row r="527" spans="1:24" x14ac:dyDescent="0.35">
      <c r="A527" s="13">
        <v>45830</v>
      </c>
      <c r="B527" s="13" t="s">
        <v>552</v>
      </c>
      <c r="C527" s="1" t="s">
        <v>578</v>
      </c>
      <c r="D527" s="1" t="s">
        <v>49</v>
      </c>
      <c r="E527" s="1" t="s">
        <v>29</v>
      </c>
      <c r="F527" s="1" t="s">
        <v>34</v>
      </c>
      <c r="G527" s="1" t="s">
        <v>26</v>
      </c>
      <c r="H527" s="2">
        <v>685.83</v>
      </c>
      <c r="I527" s="3">
        <v>1.99</v>
      </c>
      <c r="J527" s="2">
        <v>38.96</v>
      </c>
      <c r="K527" s="2">
        <v>77.599999999999994</v>
      </c>
      <c r="L527" s="2">
        <v>183.82</v>
      </c>
      <c r="M527" s="2">
        <v>0</v>
      </c>
      <c r="N527" s="2">
        <v>0</v>
      </c>
      <c r="O527" s="3">
        <v>16</v>
      </c>
      <c r="P527" s="3">
        <v>0.73</v>
      </c>
      <c r="Q527" s="2">
        <v>3.14</v>
      </c>
      <c r="R527" s="2">
        <v>1.43</v>
      </c>
      <c r="S527" s="2">
        <v>7.33</v>
      </c>
      <c r="T527" s="2">
        <v>7.02</v>
      </c>
      <c r="U527" s="2">
        <v>50.95</v>
      </c>
      <c r="V527" s="2">
        <f>SUM(tbl_ProfitPerTruck[[#This Row],[Truck_Fuel_Cost]:[Overhead_Allocation]])+SUM(K526:N527)</f>
        <v>547.5</v>
      </c>
      <c r="W527" s="2">
        <f>tbl_ProfitPerTruck[[#This Row],[Final_Invoice_Amount]]-SUM(tbl_ProfitPerTruck[[#This Row],[Direct_Labor_COGS]:[Permit_Fees_COGS]])</f>
        <v>424.41000000000008</v>
      </c>
      <c r="X527" s="2">
        <f>tbl_ProfitPerTruck[[#This Row],[Final_Invoice_Amount]]-tbl_ProfitPerTruck[[#This Row],[TTL_COSTS]]</f>
        <v>138.33000000000004</v>
      </c>
    </row>
    <row r="528" spans="1:24" x14ac:dyDescent="0.35">
      <c r="A528" s="13">
        <v>45810</v>
      </c>
      <c r="B528" s="13" t="s">
        <v>552</v>
      </c>
      <c r="C528" s="1" t="s">
        <v>579</v>
      </c>
      <c r="D528" s="1" t="s">
        <v>45</v>
      </c>
      <c r="E528" s="1" t="s">
        <v>29</v>
      </c>
      <c r="F528" s="1" t="s">
        <v>34</v>
      </c>
      <c r="G528" s="1" t="s">
        <v>35</v>
      </c>
      <c r="H528" s="2">
        <v>952.22</v>
      </c>
      <c r="I528" s="3">
        <v>1.76</v>
      </c>
      <c r="J528" s="2">
        <v>47.3</v>
      </c>
      <c r="K528" s="2">
        <v>83.15</v>
      </c>
      <c r="L528" s="2">
        <v>241.51</v>
      </c>
      <c r="M528" s="2">
        <v>0</v>
      </c>
      <c r="N528" s="2">
        <v>0</v>
      </c>
      <c r="O528" s="3">
        <v>28.8</v>
      </c>
      <c r="P528" s="3">
        <v>1.43</v>
      </c>
      <c r="Q528" s="2">
        <v>7.72</v>
      </c>
      <c r="R528" s="2">
        <v>2.31</v>
      </c>
      <c r="S528" s="2">
        <v>6.74</v>
      </c>
      <c r="T528" s="2">
        <v>12</v>
      </c>
      <c r="U528" s="2">
        <v>98.55</v>
      </c>
      <c r="V528" s="2">
        <f>SUM(tbl_ProfitPerTruck[[#This Row],[Truck_Fuel_Cost]:[Overhead_Allocation]])+SUM(K527:N528)</f>
        <v>713.39999999999986</v>
      </c>
      <c r="W528" s="2">
        <f>tbl_ProfitPerTruck[[#This Row],[Final_Invoice_Amount]]-SUM(tbl_ProfitPerTruck[[#This Row],[Direct_Labor_COGS]:[Permit_Fees_COGS]])</f>
        <v>627.56000000000006</v>
      </c>
      <c r="X528" s="2">
        <f>tbl_ProfitPerTruck[[#This Row],[Final_Invoice_Amount]]-tbl_ProfitPerTruck[[#This Row],[TTL_COSTS]]</f>
        <v>238.82000000000016</v>
      </c>
    </row>
    <row r="529" spans="1:24" x14ac:dyDescent="0.35">
      <c r="A529" s="13">
        <v>45834</v>
      </c>
      <c r="B529" s="13" t="s">
        <v>552</v>
      </c>
      <c r="C529" s="1" t="s">
        <v>580</v>
      </c>
      <c r="D529" s="1" t="s">
        <v>72</v>
      </c>
      <c r="E529" s="1" t="s">
        <v>29</v>
      </c>
      <c r="F529" s="1" t="s">
        <v>34</v>
      </c>
      <c r="G529" s="1" t="s">
        <v>37</v>
      </c>
      <c r="H529" s="2">
        <v>396.11</v>
      </c>
      <c r="I529" s="3">
        <v>2.63</v>
      </c>
      <c r="J529" s="2">
        <v>49.9</v>
      </c>
      <c r="K529" s="2">
        <v>131.22</v>
      </c>
      <c r="L529" s="2">
        <v>80.42</v>
      </c>
      <c r="M529" s="2">
        <v>0</v>
      </c>
      <c r="N529" s="2">
        <v>0</v>
      </c>
      <c r="O529" s="3">
        <v>16.3</v>
      </c>
      <c r="P529" s="3">
        <v>0.94</v>
      </c>
      <c r="Q529" s="2">
        <v>3.41</v>
      </c>
      <c r="R529" s="2">
        <v>1.1399999999999999</v>
      </c>
      <c r="S529" s="2">
        <v>4.9800000000000004</v>
      </c>
      <c r="T529" s="2">
        <v>7.82</v>
      </c>
      <c r="U529" s="2">
        <v>30.54</v>
      </c>
      <c r="V529" s="2">
        <f>SUM(tbl_ProfitPerTruck[[#This Row],[Truck_Fuel_Cost]:[Overhead_Allocation]])+SUM(K528:N529)</f>
        <v>584.18999999999994</v>
      </c>
      <c r="W529" s="2">
        <f>tbl_ProfitPerTruck[[#This Row],[Final_Invoice_Amount]]-SUM(tbl_ProfitPerTruck[[#This Row],[Direct_Labor_COGS]:[Permit_Fees_COGS]])</f>
        <v>184.47000000000003</v>
      </c>
      <c r="X529" s="2">
        <f>tbl_ProfitPerTruck[[#This Row],[Final_Invoice_Amount]]-tbl_ProfitPerTruck[[#This Row],[TTL_COSTS]]</f>
        <v>-188.07999999999993</v>
      </c>
    </row>
    <row r="530" spans="1:24" x14ac:dyDescent="0.35">
      <c r="A530" s="13">
        <v>45817</v>
      </c>
      <c r="B530" s="13" t="s">
        <v>552</v>
      </c>
      <c r="C530" s="1" t="s">
        <v>581</v>
      </c>
      <c r="D530" s="1" t="s">
        <v>83</v>
      </c>
      <c r="E530" s="1" t="s">
        <v>29</v>
      </c>
      <c r="F530" s="1" t="s">
        <v>34</v>
      </c>
      <c r="G530" s="1" t="s">
        <v>31</v>
      </c>
      <c r="H530" s="2">
        <v>1406.01</v>
      </c>
      <c r="I530" s="3">
        <v>3.51</v>
      </c>
      <c r="J530" s="2">
        <v>54.61</v>
      </c>
      <c r="K530" s="2">
        <v>191.7</v>
      </c>
      <c r="L530" s="2">
        <v>207.49</v>
      </c>
      <c r="M530" s="2">
        <v>0</v>
      </c>
      <c r="N530" s="2">
        <v>0</v>
      </c>
      <c r="O530" s="3">
        <v>21.9</v>
      </c>
      <c r="P530" s="3">
        <v>0.98</v>
      </c>
      <c r="Q530" s="2">
        <v>5.07</v>
      </c>
      <c r="R530" s="2">
        <v>2.33</v>
      </c>
      <c r="S530" s="2">
        <v>4.6500000000000004</v>
      </c>
      <c r="T530" s="2">
        <v>10.02</v>
      </c>
      <c r="U530" s="2">
        <v>152.41999999999999</v>
      </c>
      <c r="V530" s="2">
        <f>SUM(tbl_ProfitPerTruck[[#This Row],[Truck_Fuel_Cost]:[Overhead_Allocation]])+SUM(K529:N530)</f>
        <v>785.31999999999994</v>
      </c>
      <c r="W530" s="2">
        <f>tbl_ProfitPerTruck[[#This Row],[Final_Invoice_Amount]]-SUM(tbl_ProfitPerTruck[[#This Row],[Direct_Labor_COGS]:[Permit_Fees_COGS]])</f>
        <v>1006.8199999999999</v>
      </c>
      <c r="X530" s="2">
        <f>tbl_ProfitPerTruck[[#This Row],[Final_Invoice_Amount]]-tbl_ProfitPerTruck[[#This Row],[TTL_COSTS]]</f>
        <v>620.69000000000005</v>
      </c>
    </row>
    <row r="531" spans="1:24" x14ac:dyDescent="0.35">
      <c r="A531" s="13">
        <v>45814</v>
      </c>
      <c r="B531" s="13" t="s">
        <v>552</v>
      </c>
      <c r="C531" s="1" t="s">
        <v>582</v>
      </c>
      <c r="D531" s="1" t="s">
        <v>23</v>
      </c>
      <c r="E531" s="1" t="s">
        <v>24</v>
      </c>
      <c r="F531" s="1" t="s">
        <v>25</v>
      </c>
      <c r="G531" s="1" t="s">
        <v>26</v>
      </c>
      <c r="H531" s="2">
        <v>8906.92</v>
      </c>
      <c r="I531" s="3">
        <v>14.69</v>
      </c>
      <c r="J531" s="2">
        <v>43.9</v>
      </c>
      <c r="K531" s="2">
        <v>644.78</v>
      </c>
      <c r="L531" s="2">
        <v>3031.7</v>
      </c>
      <c r="M531" s="2">
        <v>0</v>
      </c>
      <c r="N531" s="2">
        <v>0</v>
      </c>
      <c r="O531" s="3">
        <v>2</v>
      </c>
      <c r="P531" s="3">
        <v>0.15</v>
      </c>
      <c r="Q531" s="2">
        <v>0.51</v>
      </c>
      <c r="R531" s="2">
        <v>0.22</v>
      </c>
      <c r="S531" s="2">
        <v>7.32</v>
      </c>
      <c r="T531" s="2">
        <v>11.03</v>
      </c>
      <c r="U531" s="2">
        <v>988.98</v>
      </c>
      <c r="V531" s="2">
        <f>SUM(tbl_ProfitPerTruck[[#This Row],[Truck_Fuel_Cost]:[Overhead_Allocation]])+SUM(K530:N531)</f>
        <v>5083.7300000000005</v>
      </c>
      <c r="W531" s="2">
        <f>tbl_ProfitPerTruck[[#This Row],[Final_Invoice_Amount]]-SUM(tbl_ProfitPerTruck[[#This Row],[Direct_Labor_COGS]:[Permit_Fees_COGS]])</f>
        <v>5230.4400000000005</v>
      </c>
      <c r="X531" s="2">
        <f>tbl_ProfitPerTruck[[#This Row],[Final_Invoice_Amount]]-tbl_ProfitPerTruck[[#This Row],[TTL_COSTS]]</f>
        <v>3823.1899999999996</v>
      </c>
    </row>
    <row r="532" spans="1:24" x14ac:dyDescent="0.35">
      <c r="A532" s="13">
        <v>45810</v>
      </c>
      <c r="B532" s="13" t="s">
        <v>552</v>
      </c>
      <c r="C532" s="1" t="s">
        <v>583</v>
      </c>
      <c r="D532" s="1" t="s">
        <v>47</v>
      </c>
      <c r="E532" s="1" t="s">
        <v>29</v>
      </c>
      <c r="F532" s="1" t="s">
        <v>30</v>
      </c>
      <c r="G532" s="1" t="s">
        <v>52</v>
      </c>
      <c r="H532" s="2">
        <v>205.9</v>
      </c>
      <c r="I532" s="3">
        <v>0.83</v>
      </c>
      <c r="J532" s="2">
        <v>40.58</v>
      </c>
      <c r="K532" s="2">
        <v>33.57</v>
      </c>
      <c r="L532" s="2">
        <v>9.85</v>
      </c>
      <c r="M532" s="2">
        <v>0</v>
      </c>
      <c r="N532" s="2">
        <v>0</v>
      </c>
      <c r="O532" s="3">
        <v>25.8</v>
      </c>
      <c r="P532" s="3">
        <v>1.37</v>
      </c>
      <c r="Q532" s="2">
        <v>5.13</v>
      </c>
      <c r="R532" s="2">
        <v>1.56</v>
      </c>
      <c r="S532" s="2">
        <v>4.8</v>
      </c>
      <c r="T532" s="2">
        <v>9.9</v>
      </c>
      <c r="U532" s="2">
        <v>25</v>
      </c>
      <c r="V532" s="2">
        <f>SUM(tbl_ProfitPerTruck[[#This Row],[Truck_Fuel_Cost]:[Overhead_Allocation]])+SUM(K531:N532)</f>
        <v>3766.2899999999995</v>
      </c>
      <c r="W532" s="2">
        <f>tbl_ProfitPerTruck[[#This Row],[Final_Invoice_Amount]]-SUM(tbl_ProfitPerTruck[[#This Row],[Direct_Labor_COGS]:[Permit_Fees_COGS]])</f>
        <v>162.48000000000002</v>
      </c>
      <c r="X532" s="2">
        <f>tbl_ProfitPerTruck[[#This Row],[Final_Invoice_Amount]]-tbl_ProfitPerTruck[[#This Row],[TTL_COSTS]]</f>
        <v>-3560.3899999999994</v>
      </c>
    </row>
    <row r="533" spans="1:24" x14ac:dyDescent="0.35">
      <c r="A533" s="13">
        <v>45811</v>
      </c>
      <c r="B533" s="13" t="s">
        <v>552</v>
      </c>
      <c r="C533" s="1" t="s">
        <v>584</v>
      </c>
      <c r="D533" s="1" t="s">
        <v>57</v>
      </c>
      <c r="E533" s="1" t="s">
        <v>24</v>
      </c>
      <c r="F533" s="1" t="s">
        <v>25</v>
      </c>
      <c r="G533" s="1" t="s">
        <v>43</v>
      </c>
      <c r="H533" s="2">
        <v>12132.47</v>
      </c>
      <c r="I533" s="3">
        <v>10.95</v>
      </c>
      <c r="J533" s="2">
        <v>46.01</v>
      </c>
      <c r="K533" s="2">
        <v>503.75</v>
      </c>
      <c r="L533" s="2">
        <v>3658.65</v>
      </c>
      <c r="M533" s="2">
        <v>0</v>
      </c>
      <c r="N533" s="2">
        <v>102.43</v>
      </c>
      <c r="O533" s="3">
        <v>29.3</v>
      </c>
      <c r="P533" s="3">
        <v>1.25</v>
      </c>
      <c r="Q533" s="2">
        <v>7.24</v>
      </c>
      <c r="R533" s="2">
        <v>3.13</v>
      </c>
      <c r="S533" s="2">
        <v>6.03</v>
      </c>
      <c r="T533" s="2">
        <v>7.27</v>
      </c>
      <c r="U533" s="2">
        <v>1117.74</v>
      </c>
      <c r="V533" s="2">
        <f>SUM(tbl_ProfitPerTruck[[#This Row],[Truck_Fuel_Cost]:[Overhead_Allocation]])+SUM(K532:N533)</f>
        <v>5449.66</v>
      </c>
      <c r="W533" s="2">
        <f>tbl_ProfitPerTruck[[#This Row],[Final_Invoice_Amount]]-SUM(tbl_ProfitPerTruck[[#This Row],[Direct_Labor_COGS]:[Permit_Fees_COGS]])</f>
        <v>7867.6399999999994</v>
      </c>
      <c r="X533" s="2">
        <f>tbl_ProfitPerTruck[[#This Row],[Final_Invoice_Amount]]-tbl_ProfitPerTruck[[#This Row],[TTL_COSTS]]</f>
        <v>6682.8099999999995</v>
      </c>
    </row>
    <row r="534" spans="1:24" x14ac:dyDescent="0.35">
      <c r="A534" s="13">
        <v>45834</v>
      </c>
      <c r="B534" s="13" t="s">
        <v>552</v>
      </c>
      <c r="C534" s="1" t="s">
        <v>585</v>
      </c>
      <c r="D534" s="1" t="s">
        <v>113</v>
      </c>
      <c r="E534" s="1" t="s">
        <v>29</v>
      </c>
      <c r="F534" s="1" t="s">
        <v>34</v>
      </c>
      <c r="G534" s="1" t="s">
        <v>43</v>
      </c>
      <c r="H534" s="2">
        <v>957.91</v>
      </c>
      <c r="I534" s="3">
        <v>2.79</v>
      </c>
      <c r="J534" s="2">
        <v>55.29</v>
      </c>
      <c r="K534" s="2">
        <v>154.35</v>
      </c>
      <c r="L534" s="2">
        <v>263.95</v>
      </c>
      <c r="M534" s="2">
        <v>0</v>
      </c>
      <c r="N534" s="2">
        <v>0</v>
      </c>
      <c r="O534" s="3">
        <v>2</v>
      </c>
      <c r="P534" s="3">
        <v>0.28000000000000003</v>
      </c>
      <c r="Q534" s="2">
        <v>0.4</v>
      </c>
      <c r="R534" s="2">
        <v>0.21</v>
      </c>
      <c r="S534" s="2">
        <v>5.09</v>
      </c>
      <c r="T534" s="2">
        <v>8.07</v>
      </c>
      <c r="U534" s="2">
        <v>96.33</v>
      </c>
      <c r="V534" s="2">
        <f>SUM(tbl_ProfitPerTruck[[#This Row],[Truck_Fuel_Cost]:[Overhead_Allocation]])+SUM(K533:N534)</f>
        <v>4793.2300000000005</v>
      </c>
      <c r="W534" s="2">
        <f>tbl_ProfitPerTruck[[#This Row],[Final_Invoice_Amount]]-SUM(tbl_ProfitPerTruck[[#This Row],[Direct_Labor_COGS]:[Permit_Fees_COGS]])</f>
        <v>539.61</v>
      </c>
      <c r="X534" s="2">
        <f>tbl_ProfitPerTruck[[#This Row],[Final_Invoice_Amount]]-tbl_ProfitPerTruck[[#This Row],[TTL_COSTS]]</f>
        <v>-3835.3200000000006</v>
      </c>
    </row>
    <row r="535" spans="1:24" x14ac:dyDescent="0.35">
      <c r="A535" s="13">
        <v>45829</v>
      </c>
      <c r="B535" s="13" t="s">
        <v>552</v>
      </c>
      <c r="C535" s="1" t="s">
        <v>586</v>
      </c>
      <c r="D535" s="1" t="s">
        <v>39</v>
      </c>
      <c r="E535" s="1" t="s">
        <v>40</v>
      </c>
      <c r="F535" s="1" t="s">
        <v>34</v>
      </c>
      <c r="G535" s="1" t="s">
        <v>52</v>
      </c>
      <c r="H535" s="2">
        <v>1040.54</v>
      </c>
      <c r="I535" s="3">
        <v>1.84</v>
      </c>
      <c r="J535" s="2">
        <v>38.700000000000003</v>
      </c>
      <c r="K535" s="2">
        <v>71.099999999999994</v>
      </c>
      <c r="L535" s="2">
        <v>279.20999999999998</v>
      </c>
      <c r="M535" s="2">
        <v>50.12</v>
      </c>
      <c r="N535" s="2">
        <v>0</v>
      </c>
      <c r="O535" s="3">
        <v>9</v>
      </c>
      <c r="P535" s="3">
        <v>0.43</v>
      </c>
      <c r="Q535" s="2">
        <v>1.71</v>
      </c>
      <c r="R535" s="2">
        <v>0.87</v>
      </c>
      <c r="S535" s="2">
        <v>5.37</v>
      </c>
      <c r="T535" s="2">
        <v>9.93</v>
      </c>
      <c r="U535" s="2">
        <v>99.35</v>
      </c>
      <c r="V535" s="2">
        <f>SUM(tbl_ProfitPerTruck[[#This Row],[Truck_Fuel_Cost]:[Overhead_Allocation]])+SUM(K534:N535)</f>
        <v>935.95999999999992</v>
      </c>
      <c r="W535" s="2">
        <f>tbl_ProfitPerTruck[[#This Row],[Final_Invoice_Amount]]-SUM(tbl_ProfitPerTruck[[#This Row],[Direct_Labor_COGS]:[Permit_Fees_COGS]])</f>
        <v>640.11</v>
      </c>
      <c r="X535" s="2">
        <f>tbl_ProfitPerTruck[[#This Row],[Final_Invoice_Amount]]-tbl_ProfitPerTruck[[#This Row],[TTL_COSTS]]</f>
        <v>104.58000000000004</v>
      </c>
    </row>
    <row r="536" spans="1:24" x14ac:dyDescent="0.35">
      <c r="A536" s="13">
        <v>45826</v>
      </c>
      <c r="B536" s="13" t="s">
        <v>552</v>
      </c>
      <c r="C536" s="1" t="s">
        <v>587</v>
      </c>
      <c r="D536" s="1" t="s">
        <v>39</v>
      </c>
      <c r="E536" s="1" t="s">
        <v>40</v>
      </c>
      <c r="F536" s="1" t="s">
        <v>34</v>
      </c>
      <c r="G536" s="1" t="s">
        <v>52</v>
      </c>
      <c r="H536" s="2">
        <v>517.32000000000005</v>
      </c>
      <c r="I536" s="3">
        <v>0.7</v>
      </c>
      <c r="J536" s="2">
        <v>42.2</v>
      </c>
      <c r="K536" s="2">
        <v>29.54</v>
      </c>
      <c r="L536" s="2">
        <v>72.849999999999994</v>
      </c>
      <c r="M536" s="2">
        <v>39.61</v>
      </c>
      <c r="N536" s="2">
        <v>0</v>
      </c>
      <c r="O536" s="3">
        <v>19.5</v>
      </c>
      <c r="P536" s="3">
        <v>1.06</v>
      </c>
      <c r="Q536" s="2">
        <v>5.0199999999999996</v>
      </c>
      <c r="R536" s="2">
        <v>1</v>
      </c>
      <c r="S536" s="2">
        <v>5.48</v>
      </c>
      <c r="T536" s="2">
        <v>10.14</v>
      </c>
      <c r="U536" s="2">
        <v>39.58</v>
      </c>
      <c r="V536" s="2">
        <f>SUM(tbl_ProfitPerTruck[[#This Row],[Truck_Fuel_Cost]:[Overhead_Allocation]])+SUM(K535:N536)</f>
        <v>603.65</v>
      </c>
      <c r="W536" s="2">
        <f>tbl_ProfitPerTruck[[#This Row],[Final_Invoice_Amount]]-SUM(tbl_ProfitPerTruck[[#This Row],[Direct_Labor_COGS]:[Permit_Fees_COGS]])</f>
        <v>375.32000000000005</v>
      </c>
      <c r="X536" s="2">
        <f>tbl_ProfitPerTruck[[#This Row],[Final_Invoice_Amount]]-tbl_ProfitPerTruck[[#This Row],[TTL_COSTS]]</f>
        <v>-86.329999999999927</v>
      </c>
    </row>
    <row r="537" spans="1:24" x14ac:dyDescent="0.35">
      <c r="A537" s="13">
        <v>45816</v>
      </c>
      <c r="B537" s="13" t="s">
        <v>552</v>
      </c>
      <c r="C537" s="1" t="s">
        <v>588</v>
      </c>
      <c r="D537" s="1" t="s">
        <v>33</v>
      </c>
      <c r="E537" s="1" t="s">
        <v>29</v>
      </c>
      <c r="F537" s="1" t="s">
        <v>34</v>
      </c>
      <c r="G537" s="1" t="s">
        <v>52</v>
      </c>
      <c r="H537" s="2">
        <v>494.81</v>
      </c>
      <c r="I537" s="3">
        <v>3.33</v>
      </c>
      <c r="J537" s="2">
        <v>46.8</v>
      </c>
      <c r="K537" s="2">
        <v>155.91999999999999</v>
      </c>
      <c r="L537" s="2">
        <v>122.03</v>
      </c>
      <c r="M537" s="2">
        <v>0</v>
      </c>
      <c r="N537" s="2">
        <v>0</v>
      </c>
      <c r="O537" s="3">
        <v>15</v>
      </c>
      <c r="P537" s="3">
        <v>0.65</v>
      </c>
      <c r="Q537" s="2">
        <v>3.01</v>
      </c>
      <c r="R537" s="2">
        <v>1.5</v>
      </c>
      <c r="S537" s="2">
        <v>5.44</v>
      </c>
      <c r="T537" s="2">
        <v>8.5299999999999994</v>
      </c>
      <c r="U537" s="2">
        <v>34.21</v>
      </c>
      <c r="V537" s="2">
        <f>SUM(tbl_ProfitPerTruck[[#This Row],[Truck_Fuel_Cost]:[Overhead_Allocation]])+SUM(K536:N537)</f>
        <v>472.63999999999993</v>
      </c>
      <c r="W537" s="2">
        <f>tbl_ProfitPerTruck[[#This Row],[Final_Invoice_Amount]]-SUM(tbl_ProfitPerTruck[[#This Row],[Direct_Labor_COGS]:[Permit_Fees_COGS]])</f>
        <v>216.86</v>
      </c>
      <c r="X537" s="2">
        <f>tbl_ProfitPerTruck[[#This Row],[Final_Invoice_Amount]]-tbl_ProfitPerTruck[[#This Row],[TTL_COSTS]]</f>
        <v>22.170000000000073</v>
      </c>
    </row>
    <row r="538" spans="1:24" x14ac:dyDescent="0.35">
      <c r="A538" s="13">
        <v>45821</v>
      </c>
      <c r="B538" s="13" t="s">
        <v>552</v>
      </c>
      <c r="C538" s="1" t="s">
        <v>589</v>
      </c>
      <c r="D538" s="1" t="s">
        <v>80</v>
      </c>
      <c r="E538" s="1" t="s">
        <v>29</v>
      </c>
      <c r="F538" s="1" t="s">
        <v>30</v>
      </c>
      <c r="G538" s="1" t="s">
        <v>31</v>
      </c>
      <c r="H538" s="2">
        <v>258.91000000000003</v>
      </c>
      <c r="I538" s="3">
        <v>1.2</v>
      </c>
      <c r="J538" s="2">
        <v>38.869999999999997</v>
      </c>
      <c r="K538" s="2">
        <v>46.75</v>
      </c>
      <c r="L538" s="2">
        <v>23.28</v>
      </c>
      <c r="M538" s="2">
        <v>0</v>
      </c>
      <c r="N538" s="2">
        <v>0</v>
      </c>
      <c r="O538" s="3">
        <v>28.4</v>
      </c>
      <c r="P538" s="3">
        <v>1.32</v>
      </c>
      <c r="Q538" s="2">
        <v>5.65</v>
      </c>
      <c r="R538" s="2">
        <v>1.8</v>
      </c>
      <c r="S538" s="2">
        <v>6.81</v>
      </c>
      <c r="T538" s="2">
        <v>8.33</v>
      </c>
      <c r="U538" s="2">
        <v>27.45</v>
      </c>
      <c r="V538" s="2">
        <f>SUM(tbl_ProfitPerTruck[[#This Row],[Truck_Fuel_Cost]:[Overhead_Allocation]])+SUM(K537:N538)</f>
        <v>398.02000000000004</v>
      </c>
      <c r="W538" s="2">
        <f>tbl_ProfitPerTruck[[#This Row],[Final_Invoice_Amount]]-SUM(tbl_ProfitPerTruck[[#This Row],[Direct_Labor_COGS]:[Permit_Fees_COGS]])</f>
        <v>188.88000000000002</v>
      </c>
      <c r="X538" s="2">
        <f>tbl_ProfitPerTruck[[#This Row],[Final_Invoice_Amount]]-tbl_ProfitPerTruck[[#This Row],[TTL_COSTS]]</f>
        <v>-139.11000000000001</v>
      </c>
    </row>
    <row r="539" spans="1:24" x14ac:dyDescent="0.35">
      <c r="A539" s="13">
        <v>45817</v>
      </c>
      <c r="B539" s="13" t="s">
        <v>552</v>
      </c>
      <c r="C539" s="1" t="s">
        <v>590</v>
      </c>
      <c r="D539" s="1" t="s">
        <v>49</v>
      </c>
      <c r="E539" s="1" t="s">
        <v>29</v>
      </c>
      <c r="F539" s="1" t="s">
        <v>34</v>
      </c>
      <c r="G539" s="1" t="s">
        <v>35</v>
      </c>
      <c r="H539" s="2">
        <v>866.69</v>
      </c>
      <c r="I539" s="3">
        <v>1.56</v>
      </c>
      <c r="J539" s="2">
        <v>44.75</v>
      </c>
      <c r="K539" s="2">
        <v>69.98</v>
      </c>
      <c r="L539" s="2">
        <v>189.53</v>
      </c>
      <c r="M539" s="2">
        <v>0</v>
      </c>
      <c r="N539" s="2">
        <v>0</v>
      </c>
      <c r="O539" s="3">
        <v>29.1</v>
      </c>
      <c r="P539" s="3">
        <v>1.37</v>
      </c>
      <c r="Q539" s="2">
        <v>6.62</v>
      </c>
      <c r="R539" s="2">
        <v>3.15</v>
      </c>
      <c r="S539" s="2">
        <v>6.77</v>
      </c>
      <c r="T539" s="2">
        <v>9.42</v>
      </c>
      <c r="U539" s="2">
        <v>57.81</v>
      </c>
      <c r="V539" s="2">
        <f>SUM(tbl_ProfitPerTruck[[#This Row],[Truck_Fuel_Cost]:[Overhead_Allocation]])+SUM(K538:N539)</f>
        <v>413.30999999999995</v>
      </c>
      <c r="W539" s="2">
        <f>tbl_ProfitPerTruck[[#This Row],[Final_Invoice_Amount]]-SUM(tbl_ProfitPerTruck[[#This Row],[Direct_Labor_COGS]:[Permit_Fees_COGS]])</f>
        <v>607.18000000000006</v>
      </c>
      <c r="X539" s="2">
        <f>tbl_ProfitPerTruck[[#This Row],[Final_Invoice_Amount]]-tbl_ProfitPerTruck[[#This Row],[TTL_COSTS]]</f>
        <v>453.38000000000011</v>
      </c>
    </row>
    <row r="540" spans="1:24" x14ac:dyDescent="0.35">
      <c r="A540" s="13">
        <v>45816</v>
      </c>
      <c r="B540" s="13" t="s">
        <v>552</v>
      </c>
      <c r="C540" s="1" t="s">
        <v>591</v>
      </c>
      <c r="D540" s="1" t="s">
        <v>57</v>
      </c>
      <c r="E540" s="1" t="s">
        <v>24</v>
      </c>
      <c r="F540" s="1" t="s">
        <v>25</v>
      </c>
      <c r="G540" s="1" t="s">
        <v>52</v>
      </c>
      <c r="H540" s="2">
        <v>6877.97</v>
      </c>
      <c r="I540" s="3">
        <v>9.4499999999999993</v>
      </c>
      <c r="J540" s="2">
        <v>39.74</v>
      </c>
      <c r="K540" s="2">
        <v>375.42</v>
      </c>
      <c r="L540" s="2">
        <v>1969.04</v>
      </c>
      <c r="M540" s="2">
        <v>0</v>
      </c>
      <c r="N540" s="2">
        <v>138.52000000000001</v>
      </c>
      <c r="O540" s="3">
        <v>25.1</v>
      </c>
      <c r="P540" s="3">
        <v>1.28</v>
      </c>
      <c r="Q540" s="2">
        <v>6.67</v>
      </c>
      <c r="R540" s="2">
        <v>2.11</v>
      </c>
      <c r="S540" s="2">
        <v>5.75</v>
      </c>
      <c r="T540" s="2">
        <v>11.89</v>
      </c>
      <c r="U540" s="2">
        <v>495.45</v>
      </c>
      <c r="V540" s="2">
        <f>SUM(tbl_ProfitPerTruck[[#This Row],[Truck_Fuel_Cost]:[Overhead_Allocation]])+SUM(K539:N540)</f>
        <v>3264.36</v>
      </c>
      <c r="W540" s="2">
        <f>tbl_ProfitPerTruck[[#This Row],[Final_Invoice_Amount]]-SUM(tbl_ProfitPerTruck[[#This Row],[Direct_Labor_COGS]:[Permit_Fees_COGS]])</f>
        <v>4394.99</v>
      </c>
      <c r="X540" s="2">
        <f>tbl_ProfitPerTruck[[#This Row],[Final_Invoice_Amount]]-tbl_ProfitPerTruck[[#This Row],[TTL_COSTS]]</f>
        <v>3613.61</v>
      </c>
    </row>
    <row r="541" spans="1:24" x14ac:dyDescent="0.35">
      <c r="A541" s="13">
        <v>45811</v>
      </c>
      <c r="B541" s="13" t="s">
        <v>552</v>
      </c>
      <c r="C541" s="1" t="s">
        <v>592</v>
      </c>
      <c r="D541" s="1" t="s">
        <v>49</v>
      </c>
      <c r="E541" s="1" t="s">
        <v>29</v>
      </c>
      <c r="F541" s="1" t="s">
        <v>34</v>
      </c>
      <c r="G541" s="1" t="s">
        <v>35</v>
      </c>
      <c r="H541" s="2">
        <v>541.16</v>
      </c>
      <c r="I541" s="3">
        <v>3.42</v>
      </c>
      <c r="J541" s="2">
        <v>48.12</v>
      </c>
      <c r="K541" s="2">
        <v>164.5</v>
      </c>
      <c r="L541" s="2">
        <v>105.86</v>
      </c>
      <c r="M541" s="2">
        <v>0</v>
      </c>
      <c r="N541" s="2">
        <v>0</v>
      </c>
      <c r="O541" s="3">
        <v>28.4</v>
      </c>
      <c r="P541" s="3">
        <v>1.22</v>
      </c>
      <c r="Q541" s="2">
        <v>7.42</v>
      </c>
      <c r="R541" s="2">
        <v>3.14</v>
      </c>
      <c r="S541" s="2">
        <v>5.0199999999999996</v>
      </c>
      <c r="T541" s="2">
        <v>11.25</v>
      </c>
      <c r="U541" s="2">
        <v>60.97</v>
      </c>
      <c r="V541" s="2">
        <f>SUM(tbl_ProfitPerTruck[[#This Row],[Truck_Fuel_Cost]:[Overhead_Allocation]])+SUM(K540:N541)</f>
        <v>2841.1400000000003</v>
      </c>
      <c r="W541" s="2">
        <f>tbl_ProfitPerTruck[[#This Row],[Final_Invoice_Amount]]-SUM(tbl_ProfitPerTruck[[#This Row],[Direct_Labor_COGS]:[Permit_Fees_COGS]])</f>
        <v>270.79999999999995</v>
      </c>
      <c r="X541" s="2">
        <f>tbl_ProfitPerTruck[[#This Row],[Final_Invoice_Amount]]-tbl_ProfitPerTruck[[#This Row],[TTL_COSTS]]</f>
        <v>-2299.9800000000005</v>
      </c>
    </row>
    <row r="542" spans="1:24" x14ac:dyDescent="0.35">
      <c r="A542" s="13">
        <v>45819</v>
      </c>
      <c r="B542" s="13" t="s">
        <v>552</v>
      </c>
      <c r="C542" s="1" t="s">
        <v>593</v>
      </c>
      <c r="D542" s="1" t="s">
        <v>23</v>
      </c>
      <c r="E542" s="1" t="s">
        <v>24</v>
      </c>
      <c r="F542" s="1" t="s">
        <v>25</v>
      </c>
      <c r="G542" s="1" t="s">
        <v>35</v>
      </c>
      <c r="H542" s="2">
        <v>9317.2000000000007</v>
      </c>
      <c r="I542" s="3">
        <v>9.2899999999999991</v>
      </c>
      <c r="J542" s="2">
        <v>50.35</v>
      </c>
      <c r="K542" s="2">
        <v>467.99</v>
      </c>
      <c r="L542" s="2">
        <v>3322.3</v>
      </c>
      <c r="M542" s="2">
        <v>0</v>
      </c>
      <c r="N542" s="2">
        <v>163.15</v>
      </c>
      <c r="O542" s="3">
        <v>27.1</v>
      </c>
      <c r="P542" s="3">
        <v>1.1599999999999999</v>
      </c>
      <c r="Q542" s="2">
        <v>6.03</v>
      </c>
      <c r="R542" s="2">
        <v>1.6</v>
      </c>
      <c r="S542" s="2">
        <v>7.34</v>
      </c>
      <c r="T542" s="2">
        <v>9.3800000000000008</v>
      </c>
      <c r="U542" s="2">
        <v>736.39</v>
      </c>
      <c r="V542" s="2">
        <f>SUM(tbl_ProfitPerTruck[[#This Row],[Truck_Fuel_Cost]:[Overhead_Allocation]])+SUM(K541:N542)</f>
        <v>4984.54</v>
      </c>
      <c r="W542" s="2">
        <f>tbl_ProfitPerTruck[[#This Row],[Final_Invoice_Amount]]-SUM(tbl_ProfitPerTruck[[#This Row],[Direct_Labor_COGS]:[Permit_Fees_COGS]])</f>
        <v>5363.76</v>
      </c>
      <c r="X542" s="2">
        <f>tbl_ProfitPerTruck[[#This Row],[Final_Invoice_Amount]]-tbl_ProfitPerTruck[[#This Row],[TTL_COSTS]]</f>
        <v>4332.6600000000008</v>
      </c>
    </row>
    <row r="543" spans="1:24" x14ac:dyDescent="0.35">
      <c r="A543" s="13">
        <v>45829</v>
      </c>
      <c r="B543" s="13" t="s">
        <v>552</v>
      </c>
      <c r="C543" s="1" t="s">
        <v>594</v>
      </c>
      <c r="D543" s="1" t="s">
        <v>39</v>
      </c>
      <c r="E543" s="1" t="s">
        <v>40</v>
      </c>
      <c r="F543" s="1" t="s">
        <v>34</v>
      </c>
      <c r="G543" s="1" t="s">
        <v>35</v>
      </c>
      <c r="H543" s="2">
        <v>1193.58</v>
      </c>
      <c r="I543" s="3">
        <v>1.7</v>
      </c>
      <c r="J543" s="2">
        <v>48.17</v>
      </c>
      <c r="K543" s="2">
        <v>81.819999999999993</v>
      </c>
      <c r="L543" s="2">
        <v>234.88</v>
      </c>
      <c r="M543" s="2">
        <v>0</v>
      </c>
      <c r="N543" s="2">
        <v>0</v>
      </c>
      <c r="O543" s="3">
        <v>3.1</v>
      </c>
      <c r="P543" s="3">
        <v>0.15</v>
      </c>
      <c r="Q543" s="2">
        <v>0.57999999999999996</v>
      </c>
      <c r="R543" s="2">
        <v>0.22</v>
      </c>
      <c r="S543" s="2">
        <v>7.15</v>
      </c>
      <c r="T543" s="2">
        <v>7.74</v>
      </c>
      <c r="U543" s="2">
        <v>122.53</v>
      </c>
      <c r="V543" s="2">
        <f>SUM(tbl_ProfitPerTruck[[#This Row],[Truck_Fuel_Cost]:[Overhead_Allocation]])+SUM(K542:N543)</f>
        <v>4408.3600000000006</v>
      </c>
      <c r="W543" s="2">
        <f>tbl_ProfitPerTruck[[#This Row],[Final_Invoice_Amount]]-SUM(tbl_ProfitPerTruck[[#This Row],[Direct_Labor_COGS]:[Permit_Fees_COGS]])</f>
        <v>876.87999999999988</v>
      </c>
      <c r="X543" s="2">
        <f>tbl_ProfitPerTruck[[#This Row],[Final_Invoice_Amount]]-tbl_ProfitPerTruck[[#This Row],[TTL_COSTS]]</f>
        <v>-3214.7800000000007</v>
      </c>
    </row>
    <row r="544" spans="1:24" x14ac:dyDescent="0.35">
      <c r="A544" s="13">
        <v>45823</v>
      </c>
      <c r="B544" s="13" t="s">
        <v>552</v>
      </c>
      <c r="C544" s="1" t="s">
        <v>595</v>
      </c>
      <c r="D544" s="1" t="s">
        <v>49</v>
      </c>
      <c r="E544" s="1" t="s">
        <v>29</v>
      </c>
      <c r="F544" s="1" t="s">
        <v>34</v>
      </c>
      <c r="G544" s="1" t="s">
        <v>35</v>
      </c>
      <c r="H544" s="2">
        <v>250</v>
      </c>
      <c r="I544" s="3">
        <v>1.17</v>
      </c>
      <c r="J544" s="2">
        <v>47.48</v>
      </c>
      <c r="K544" s="2">
        <v>55.44</v>
      </c>
      <c r="L544" s="2">
        <v>55.48</v>
      </c>
      <c r="M544" s="2">
        <v>0</v>
      </c>
      <c r="N544" s="2">
        <v>0</v>
      </c>
      <c r="O544" s="3">
        <v>2</v>
      </c>
      <c r="P544" s="3">
        <v>0.2</v>
      </c>
      <c r="Q544" s="2">
        <v>0.55000000000000004</v>
      </c>
      <c r="R544" s="2">
        <v>0.17</v>
      </c>
      <c r="S544" s="2">
        <v>5.7</v>
      </c>
      <c r="T544" s="2">
        <v>11.77</v>
      </c>
      <c r="U544" s="2">
        <v>25</v>
      </c>
      <c r="V544" s="2">
        <f>SUM(tbl_ProfitPerTruck[[#This Row],[Truck_Fuel_Cost]:[Overhead_Allocation]])+SUM(K543:N544)</f>
        <v>470.81</v>
      </c>
      <c r="W544" s="2">
        <f>tbl_ProfitPerTruck[[#This Row],[Final_Invoice_Amount]]-SUM(tbl_ProfitPerTruck[[#This Row],[Direct_Labor_COGS]:[Permit_Fees_COGS]])</f>
        <v>139.08000000000001</v>
      </c>
      <c r="X544" s="2">
        <f>tbl_ProfitPerTruck[[#This Row],[Final_Invoice_Amount]]-tbl_ProfitPerTruck[[#This Row],[TTL_COSTS]]</f>
        <v>-220.81</v>
      </c>
    </row>
    <row r="545" spans="1:24" x14ac:dyDescent="0.35">
      <c r="A545" s="13">
        <v>45836</v>
      </c>
      <c r="B545" s="13" t="s">
        <v>552</v>
      </c>
      <c r="C545" s="1" t="s">
        <v>596</v>
      </c>
      <c r="D545" s="1" t="s">
        <v>113</v>
      </c>
      <c r="E545" s="1" t="s">
        <v>29</v>
      </c>
      <c r="F545" s="1" t="s">
        <v>30</v>
      </c>
      <c r="G545" s="1" t="s">
        <v>31</v>
      </c>
      <c r="H545" s="2">
        <v>394.43</v>
      </c>
      <c r="I545" s="3">
        <v>0.72</v>
      </c>
      <c r="J545" s="2">
        <v>39.35</v>
      </c>
      <c r="K545" s="2">
        <v>28.2</v>
      </c>
      <c r="L545" s="2">
        <v>28.45</v>
      </c>
      <c r="M545" s="2">
        <v>0</v>
      </c>
      <c r="N545" s="2">
        <v>0</v>
      </c>
      <c r="O545" s="3">
        <v>16.8</v>
      </c>
      <c r="P545" s="3">
        <v>0.68</v>
      </c>
      <c r="Q545" s="2">
        <v>3.71</v>
      </c>
      <c r="R545" s="2">
        <v>1.48</v>
      </c>
      <c r="S545" s="2">
        <v>5.81</v>
      </c>
      <c r="T545" s="2">
        <v>10.74</v>
      </c>
      <c r="U545" s="2">
        <v>43.26</v>
      </c>
      <c r="V545" s="2">
        <f>SUM(tbl_ProfitPerTruck[[#This Row],[Truck_Fuel_Cost]:[Overhead_Allocation]])+SUM(K544:N545)</f>
        <v>232.56999999999996</v>
      </c>
      <c r="W545" s="2">
        <f>tbl_ProfitPerTruck[[#This Row],[Final_Invoice_Amount]]-SUM(tbl_ProfitPerTruck[[#This Row],[Direct_Labor_COGS]:[Permit_Fees_COGS]])</f>
        <v>337.78000000000003</v>
      </c>
      <c r="X545" s="2">
        <f>tbl_ProfitPerTruck[[#This Row],[Final_Invoice_Amount]]-tbl_ProfitPerTruck[[#This Row],[TTL_COSTS]]</f>
        <v>161.86000000000004</v>
      </c>
    </row>
    <row r="546" spans="1:24" x14ac:dyDescent="0.35">
      <c r="A546" s="13">
        <v>45830</v>
      </c>
      <c r="B546" s="13" t="s">
        <v>552</v>
      </c>
      <c r="C546" s="1" t="s">
        <v>597</v>
      </c>
      <c r="D546" s="1" t="s">
        <v>57</v>
      </c>
      <c r="E546" s="1" t="s">
        <v>24</v>
      </c>
      <c r="F546" s="1" t="s">
        <v>34</v>
      </c>
      <c r="G546" s="1" t="s">
        <v>35</v>
      </c>
      <c r="H546" s="2">
        <v>946.9</v>
      </c>
      <c r="I546" s="3">
        <v>1.54</v>
      </c>
      <c r="J546" s="2">
        <v>52.22</v>
      </c>
      <c r="K546" s="2">
        <v>80.34</v>
      </c>
      <c r="L546" s="2">
        <v>154.80000000000001</v>
      </c>
      <c r="M546" s="2">
        <v>0</v>
      </c>
      <c r="N546" s="2">
        <v>0</v>
      </c>
      <c r="O546" s="3">
        <v>18.600000000000001</v>
      </c>
      <c r="P546" s="3">
        <v>0.84</v>
      </c>
      <c r="Q546" s="2">
        <v>4.24</v>
      </c>
      <c r="R546" s="2">
        <v>2.08</v>
      </c>
      <c r="S546" s="2">
        <v>4.62</v>
      </c>
      <c r="T546" s="2">
        <v>11.02</v>
      </c>
      <c r="U546" s="2">
        <v>77.78</v>
      </c>
      <c r="V546" s="2">
        <f>SUM(tbl_ProfitPerTruck[[#This Row],[Truck_Fuel_Cost]:[Overhead_Allocation]])+SUM(K545:N546)</f>
        <v>391.53000000000003</v>
      </c>
      <c r="W546" s="2">
        <f>tbl_ProfitPerTruck[[#This Row],[Final_Invoice_Amount]]-SUM(tbl_ProfitPerTruck[[#This Row],[Direct_Labor_COGS]:[Permit_Fees_COGS]])</f>
        <v>711.76</v>
      </c>
      <c r="X546" s="2">
        <f>tbl_ProfitPerTruck[[#This Row],[Final_Invoice_Amount]]-tbl_ProfitPerTruck[[#This Row],[TTL_COSTS]]</f>
        <v>555.36999999999989</v>
      </c>
    </row>
    <row r="547" spans="1:24" x14ac:dyDescent="0.35">
      <c r="A547" s="13">
        <v>45821</v>
      </c>
      <c r="B547" s="13" t="s">
        <v>552</v>
      </c>
      <c r="C547" s="1" t="s">
        <v>598</v>
      </c>
      <c r="D547" s="1" t="s">
        <v>49</v>
      </c>
      <c r="E547" s="1" t="s">
        <v>29</v>
      </c>
      <c r="F547" s="1" t="s">
        <v>30</v>
      </c>
      <c r="G547" s="1" t="s">
        <v>43</v>
      </c>
      <c r="H547" s="2">
        <v>296.37</v>
      </c>
      <c r="I547" s="3">
        <v>1.1399999999999999</v>
      </c>
      <c r="J547" s="2">
        <v>45.54</v>
      </c>
      <c r="K547" s="2">
        <v>52.07</v>
      </c>
      <c r="L547" s="2">
        <v>22.73</v>
      </c>
      <c r="M547" s="2">
        <v>0</v>
      </c>
      <c r="N547" s="2">
        <v>0</v>
      </c>
      <c r="O547" s="3">
        <v>24.6</v>
      </c>
      <c r="P547" s="3">
        <v>1.29</v>
      </c>
      <c r="Q547" s="2">
        <v>5.27</v>
      </c>
      <c r="R547" s="2">
        <v>2.2999999999999998</v>
      </c>
      <c r="S547" s="2">
        <v>4.62</v>
      </c>
      <c r="T547" s="2">
        <v>7.93</v>
      </c>
      <c r="U547" s="2">
        <v>32.56</v>
      </c>
      <c r="V547" s="2">
        <f>SUM(tbl_ProfitPerTruck[[#This Row],[Truck_Fuel_Cost]:[Overhead_Allocation]])+SUM(K546:N547)</f>
        <v>362.62000000000006</v>
      </c>
      <c r="W547" s="2">
        <f>tbl_ProfitPerTruck[[#This Row],[Final_Invoice_Amount]]-SUM(tbl_ProfitPerTruck[[#This Row],[Direct_Labor_COGS]:[Permit_Fees_COGS]])</f>
        <v>221.57</v>
      </c>
      <c r="X547" s="2">
        <f>tbl_ProfitPerTruck[[#This Row],[Final_Invoice_Amount]]-tbl_ProfitPerTruck[[#This Row],[TTL_COSTS]]</f>
        <v>-66.250000000000057</v>
      </c>
    </row>
    <row r="548" spans="1:24" x14ac:dyDescent="0.35">
      <c r="A548" s="13">
        <v>45815</v>
      </c>
      <c r="B548" s="13" t="s">
        <v>552</v>
      </c>
      <c r="C548" s="1" t="s">
        <v>599</v>
      </c>
      <c r="D548" s="1" t="s">
        <v>80</v>
      </c>
      <c r="E548" s="1" t="s">
        <v>29</v>
      </c>
      <c r="F548" s="1" t="s">
        <v>34</v>
      </c>
      <c r="G548" s="1" t="s">
        <v>37</v>
      </c>
      <c r="H548" s="2">
        <v>619.36</v>
      </c>
      <c r="I548" s="3">
        <v>3.44</v>
      </c>
      <c r="J548" s="2">
        <v>49</v>
      </c>
      <c r="K548" s="2">
        <v>168.72</v>
      </c>
      <c r="L548" s="2">
        <v>73.23</v>
      </c>
      <c r="M548" s="2">
        <v>0</v>
      </c>
      <c r="N548" s="2">
        <v>0</v>
      </c>
      <c r="O548" s="3">
        <v>13.9</v>
      </c>
      <c r="P548" s="3">
        <v>0.73</v>
      </c>
      <c r="Q548" s="2">
        <v>2.84</v>
      </c>
      <c r="R548" s="2">
        <v>0.71</v>
      </c>
      <c r="S548" s="2">
        <v>5</v>
      </c>
      <c r="T548" s="2">
        <v>10.029999999999999</v>
      </c>
      <c r="U548" s="2">
        <v>63.51</v>
      </c>
      <c r="V548" s="2">
        <f>SUM(tbl_ProfitPerTruck[[#This Row],[Truck_Fuel_Cost]:[Overhead_Allocation]])+SUM(K547:N548)</f>
        <v>398.84000000000003</v>
      </c>
      <c r="W548" s="2">
        <f>tbl_ProfitPerTruck[[#This Row],[Final_Invoice_Amount]]-SUM(tbl_ProfitPerTruck[[#This Row],[Direct_Labor_COGS]:[Permit_Fees_COGS]])</f>
        <v>377.41</v>
      </c>
      <c r="X548" s="2">
        <f>tbl_ProfitPerTruck[[#This Row],[Final_Invoice_Amount]]-tbl_ProfitPerTruck[[#This Row],[TTL_COSTS]]</f>
        <v>220.51999999999998</v>
      </c>
    </row>
    <row r="549" spans="1:24" x14ac:dyDescent="0.35">
      <c r="A549" s="13">
        <v>45835</v>
      </c>
      <c r="B549" s="13" t="s">
        <v>552</v>
      </c>
      <c r="C549" s="1" t="s">
        <v>600</v>
      </c>
      <c r="D549" s="1" t="s">
        <v>42</v>
      </c>
      <c r="E549" s="1" t="s">
        <v>24</v>
      </c>
      <c r="F549" s="1" t="s">
        <v>25</v>
      </c>
      <c r="G549" s="1" t="s">
        <v>26</v>
      </c>
      <c r="H549" s="2">
        <v>8810.2099999999991</v>
      </c>
      <c r="I549" s="3">
        <v>11.85</v>
      </c>
      <c r="J549" s="2">
        <v>44.12</v>
      </c>
      <c r="K549" s="2">
        <v>523.03</v>
      </c>
      <c r="L549" s="2">
        <v>3257.3</v>
      </c>
      <c r="M549" s="2">
        <v>0</v>
      </c>
      <c r="N549" s="2">
        <v>226.44</v>
      </c>
      <c r="O549" s="3">
        <v>12.2</v>
      </c>
      <c r="P549" s="3">
        <v>0.7</v>
      </c>
      <c r="Q549" s="2">
        <v>3.37</v>
      </c>
      <c r="R549" s="2">
        <v>1.29</v>
      </c>
      <c r="S549" s="2">
        <v>6.31</v>
      </c>
      <c r="T549" s="2">
        <v>9.4700000000000006</v>
      </c>
      <c r="U549" s="2">
        <v>549.79</v>
      </c>
      <c r="V549" s="2">
        <f>SUM(tbl_ProfitPerTruck[[#This Row],[Truck_Fuel_Cost]:[Overhead_Allocation]])+SUM(K548:N549)</f>
        <v>4818.9500000000007</v>
      </c>
      <c r="W549" s="2">
        <f>tbl_ProfitPerTruck[[#This Row],[Final_Invoice_Amount]]-SUM(tbl_ProfitPerTruck[[#This Row],[Direct_Labor_COGS]:[Permit_Fees_COGS]])</f>
        <v>4803.4399999999987</v>
      </c>
      <c r="X549" s="2">
        <f>tbl_ProfitPerTruck[[#This Row],[Final_Invoice_Amount]]-tbl_ProfitPerTruck[[#This Row],[TTL_COSTS]]</f>
        <v>3991.2599999999984</v>
      </c>
    </row>
    <row r="550" spans="1:24" x14ac:dyDescent="0.35">
      <c r="A550" s="13">
        <v>45822</v>
      </c>
      <c r="B550" s="13" t="s">
        <v>552</v>
      </c>
      <c r="C550" s="1" t="s">
        <v>601</v>
      </c>
      <c r="D550" s="1" t="s">
        <v>42</v>
      </c>
      <c r="E550" s="1" t="s">
        <v>24</v>
      </c>
      <c r="F550" s="1" t="s">
        <v>25</v>
      </c>
      <c r="G550" s="1" t="s">
        <v>31</v>
      </c>
      <c r="H550" s="2">
        <v>10864.72</v>
      </c>
      <c r="I550" s="3">
        <v>7.15</v>
      </c>
      <c r="J550" s="2">
        <v>49.43</v>
      </c>
      <c r="K550" s="2">
        <v>353.41</v>
      </c>
      <c r="L550" s="2">
        <v>4237.63</v>
      </c>
      <c r="M550" s="2">
        <v>0</v>
      </c>
      <c r="N550" s="2">
        <v>349.12</v>
      </c>
      <c r="O550" s="3">
        <v>16.7</v>
      </c>
      <c r="P550" s="3">
        <v>0.71</v>
      </c>
      <c r="Q550" s="2">
        <v>4.46</v>
      </c>
      <c r="R550" s="2">
        <v>1.1499999999999999</v>
      </c>
      <c r="S550" s="2">
        <v>6.27</v>
      </c>
      <c r="T550" s="2">
        <v>9.5299999999999994</v>
      </c>
      <c r="U550" s="2">
        <v>663.61</v>
      </c>
      <c r="V550" s="2">
        <f>SUM(tbl_ProfitPerTruck[[#This Row],[Truck_Fuel_Cost]:[Overhead_Allocation]])+SUM(K549:N550)</f>
        <v>9631.9500000000025</v>
      </c>
      <c r="W550" s="2">
        <f>tbl_ProfitPerTruck[[#This Row],[Final_Invoice_Amount]]-SUM(tbl_ProfitPerTruck[[#This Row],[Direct_Labor_COGS]:[Permit_Fees_COGS]])</f>
        <v>5924.5599999999995</v>
      </c>
      <c r="X550" s="2">
        <f>tbl_ProfitPerTruck[[#This Row],[Final_Invoice_Amount]]-tbl_ProfitPerTruck[[#This Row],[TTL_COSTS]]</f>
        <v>1232.7699999999968</v>
      </c>
    </row>
    <row r="551" spans="1:24" x14ac:dyDescent="0.35">
      <c r="A551" s="13">
        <v>45826</v>
      </c>
      <c r="B551" s="13" t="s">
        <v>552</v>
      </c>
      <c r="C551" s="1" t="s">
        <v>602</v>
      </c>
      <c r="D551" s="1" t="s">
        <v>83</v>
      </c>
      <c r="E551" s="1" t="s">
        <v>29</v>
      </c>
      <c r="F551" s="1" t="s">
        <v>34</v>
      </c>
      <c r="G551" s="1" t="s">
        <v>52</v>
      </c>
      <c r="H551" s="2">
        <v>806.84</v>
      </c>
      <c r="I551" s="3">
        <v>2.71</v>
      </c>
      <c r="J551" s="2">
        <v>44.75</v>
      </c>
      <c r="K551" s="2">
        <v>121.3</v>
      </c>
      <c r="L551" s="2">
        <v>208.23</v>
      </c>
      <c r="M551" s="2">
        <v>0</v>
      </c>
      <c r="N551" s="2">
        <v>0</v>
      </c>
      <c r="O551" s="3">
        <v>4.9000000000000004</v>
      </c>
      <c r="P551" s="3">
        <v>0.28000000000000003</v>
      </c>
      <c r="Q551" s="2">
        <v>1.35</v>
      </c>
      <c r="R551" s="2">
        <v>0.41</v>
      </c>
      <c r="S551" s="2">
        <v>5.97</v>
      </c>
      <c r="T551" s="2">
        <v>7.6</v>
      </c>
      <c r="U551" s="2">
        <v>87.27</v>
      </c>
      <c r="V551" s="2">
        <f>SUM(tbl_ProfitPerTruck[[#This Row],[Truck_Fuel_Cost]:[Overhead_Allocation]])+SUM(K550:N551)</f>
        <v>5372.29</v>
      </c>
      <c r="W551" s="2">
        <f>tbl_ProfitPerTruck[[#This Row],[Final_Invoice_Amount]]-SUM(tbl_ProfitPerTruck[[#This Row],[Direct_Labor_COGS]:[Permit_Fees_COGS]])</f>
        <v>477.31000000000006</v>
      </c>
      <c r="X551" s="2">
        <f>tbl_ProfitPerTruck[[#This Row],[Final_Invoice_Amount]]-tbl_ProfitPerTruck[[#This Row],[TTL_COSTS]]</f>
        <v>-4565.45</v>
      </c>
    </row>
    <row r="552" spans="1:24" x14ac:dyDescent="0.35">
      <c r="A552" s="13">
        <v>45822</v>
      </c>
      <c r="B552" s="13" t="s">
        <v>552</v>
      </c>
      <c r="C552" s="1" t="s">
        <v>603</v>
      </c>
      <c r="D552" s="1" t="s">
        <v>47</v>
      </c>
      <c r="E552" s="1" t="s">
        <v>29</v>
      </c>
      <c r="F552" s="1" t="s">
        <v>34</v>
      </c>
      <c r="G552" s="1" t="s">
        <v>52</v>
      </c>
      <c r="H552" s="2">
        <v>320.08999999999997</v>
      </c>
      <c r="I552" s="3">
        <v>3.19</v>
      </c>
      <c r="J552" s="2">
        <v>43.68</v>
      </c>
      <c r="K552" s="2">
        <v>139.22</v>
      </c>
      <c r="L552" s="2">
        <v>48.36</v>
      </c>
      <c r="M552" s="2">
        <v>0</v>
      </c>
      <c r="N552" s="2">
        <v>0</v>
      </c>
      <c r="O552" s="3">
        <v>17.8</v>
      </c>
      <c r="P552" s="3">
        <v>0.84</v>
      </c>
      <c r="Q552" s="2">
        <v>4.32</v>
      </c>
      <c r="R552" s="2">
        <v>1.45</v>
      </c>
      <c r="S552" s="2">
        <v>5.51</v>
      </c>
      <c r="T552" s="2">
        <v>8.94</v>
      </c>
      <c r="U552" s="2">
        <v>25</v>
      </c>
      <c r="V552" s="2">
        <f>SUM(tbl_ProfitPerTruck[[#This Row],[Truck_Fuel_Cost]:[Overhead_Allocation]])+SUM(K551:N552)</f>
        <v>562.33000000000004</v>
      </c>
      <c r="W552" s="2">
        <f>tbl_ProfitPerTruck[[#This Row],[Final_Invoice_Amount]]-SUM(tbl_ProfitPerTruck[[#This Row],[Direct_Labor_COGS]:[Permit_Fees_COGS]])</f>
        <v>132.51</v>
      </c>
      <c r="X552" s="2">
        <f>tbl_ProfitPerTruck[[#This Row],[Final_Invoice_Amount]]-tbl_ProfitPerTruck[[#This Row],[TTL_COSTS]]</f>
        <v>-242.24000000000007</v>
      </c>
    </row>
    <row r="553" spans="1:24" x14ac:dyDescent="0.35">
      <c r="A553" s="13">
        <v>45818</v>
      </c>
      <c r="B553" s="13" t="s">
        <v>552</v>
      </c>
      <c r="C553" s="1" t="s">
        <v>604</v>
      </c>
      <c r="D553" s="1" t="s">
        <v>42</v>
      </c>
      <c r="E553" s="1" t="s">
        <v>24</v>
      </c>
      <c r="F553" s="1" t="s">
        <v>25</v>
      </c>
      <c r="G553" s="1" t="s">
        <v>37</v>
      </c>
      <c r="H553" s="2">
        <v>8639.8700000000008</v>
      </c>
      <c r="I553" s="3">
        <v>7.69</v>
      </c>
      <c r="J553" s="2">
        <v>52.9</v>
      </c>
      <c r="K553" s="2">
        <v>406.99</v>
      </c>
      <c r="L553" s="2">
        <v>2496.33</v>
      </c>
      <c r="M553" s="2">
        <v>0</v>
      </c>
      <c r="N553" s="2">
        <v>0</v>
      </c>
      <c r="O553" s="3">
        <v>8.1999999999999993</v>
      </c>
      <c r="P553" s="3">
        <v>0.43</v>
      </c>
      <c r="Q553" s="2">
        <v>1.63</v>
      </c>
      <c r="R553" s="2">
        <v>0.74</v>
      </c>
      <c r="S553" s="2">
        <v>6.41</v>
      </c>
      <c r="T553" s="2">
        <v>9.7799999999999994</v>
      </c>
      <c r="U553" s="2">
        <v>901.12</v>
      </c>
      <c r="V553" s="2">
        <f>SUM(tbl_ProfitPerTruck[[#This Row],[Truck_Fuel_Cost]:[Overhead_Allocation]])+SUM(K552:N553)</f>
        <v>4010.58</v>
      </c>
      <c r="W553" s="2">
        <f>tbl_ProfitPerTruck[[#This Row],[Final_Invoice_Amount]]-SUM(tbl_ProfitPerTruck[[#This Row],[Direct_Labor_COGS]:[Permit_Fees_COGS]])</f>
        <v>5736.5500000000011</v>
      </c>
      <c r="X553" s="2">
        <f>tbl_ProfitPerTruck[[#This Row],[Final_Invoice_Amount]]-tbl_ProfitPerTruck[[#This Row],[TTL_COSTS]]</f>
        <v>4629.2900000000009</v>
      </c>
    </row>
    <row r="554" spans="1:24" x14ac:dyDescent="0.35">
      <c r="A554" s="13">
        <v>45831</v>
      </c>
      <c r="B554" s="13" t="s">
        <v>552</v>
      </c>
      <c r="C554" s="1" t="s">
        <v>605</v>
      </c>
      <c r="D554" s="1" t="s">
        <v>83</v>
      </c>
      <c r="E554" s="1" t="s">
        <v>29</v>
      </c>
      <c r="F554" s="1" t="s">
        <v>30</v>
      </c>
      <c r="G554" s="1" t="s">
        <v>37</v>
      </c>
      <c r="H554" s="2">
        <v>275.10000000000002</v>
      </c>
      <c r="I554" s="3">
        <v>0.6</v>
      </c>
      <c r="J554" s="2">
        <v>37.61</v>
      </c>
      <c r="K554" s="2">
        <v>22.39</v>
      </c>
      <c r="L554" s="2">
        <v>8.89</v>
      </c>
      <c r="M554" s="2">
        <v>0</v>
      </c>
      <c r="N554" s="2">
        <v>0</v>
      </c>
      <c r="O554" s="3">
        <v>14.7</v>
      </c>
      <c r="P554" s="3">
        <v>0.75</v>
      </c>
      <c r="Q554" s="2">
        <v>3.42</v>
      </c>
      <c r="R554" s="2">
        <v>1.03</v>
      </c>
      <c r="S554" s="2">
        <v>4.6100000000000003</v>
      </c>
      <c r="T554" s="2">
        <v>11.97</v>
      </c>
      <c r="U554" s="2">
        <v>25</v>
      </c>
      <c r="V554" s="2">
        <f>SUM(tbl_ProfitPerTruck[[#This Row],[Truck_Fuel_Cost]:[Overhead_Allocation]])+SUM(K553:N554)</f>
        <v>2980.6299999999997</v>
      </c>
      <c r="W554" s="2">
        <f>tbl_ProfitPerTruck[[#This Row],[Final_Invoice_Amount]]-SUM(tbl_ProfitPerTruck[[#This Row],[Direct_Labor_COGS]:[Permit_Fees_COGS]])</f>
        <v>243.82000000000002</v>
      </c>
      <c r="X554" s="2">
        <f>tbl_ProfitPerTruck[[#This Row],[Final_Invoice_Amount]]-tbl_ProfitPerTruck[[#This Row],[TTL_COSTS]]</f>
        <v>-2705.5299999999997</v>
      </c>
    </row>
    <row r="555" spans="1:24" x14ac:dyDescent="0.35">
      <c r="A555" s="13">
        <v>45836</v>
      </c>
      <c r="B555" s="13" t="s">
        <v>552</v>
      </c>
      <c r="C555" s="1" t="s">
        <v>606</v>
      </c>
      <c r="D555" s="1" t="s">
        <v>83</v>
      </c>
      <c r="E555" s="1" t="s">
        <v>29</v>
      </c>
      <c r="F555" s="1" t="s">
        <v>30</v>
      </c>
      <c r="G555" s="1" t="s">
        <v>35</v>
      </c>
      <c r="H555" s="2">
        <v>275.23</v>
      </c>
      <c r="I555" s="3">
        <v>1.18</v>
      </c>
      <c r="J555" s="2">
        <v>40.58</v>
      </c>
      <c r="K555" s="2">
        <v>47.72</v>
      </c>
      <c r="L555" s="2">
        <v>24.41</v>
      </c>
      <c r="M555" s="2">
        <v>0</v>
      </c>
      <c r="N555" s="2">
        <v>0</v>
      </c>
      <c r="O555" s="3">
        <v>7.5</v>
      </c>
      <c r="P555" s="3">
        <v>0.44</v>
      </c>
      <c r="Q555" s="2">
        <v>1.55</v>
      </c>
      <c r="R555" s="2">
        <v>0.88</v>
      </c>
      <c r="S555" s="2">
        <v>5.46</v>
      </c>
      <c r="T555" s="2">
        <v>11.99</v>
      </c>
      <c r="U555" s="2">
        <v>32.96</v>
      </c>
      <c r="V555" s="2">
        <f>SUM(tbl_ProfitPerTruck[[#This Row],[Truck_Fuel_Cost]:[Overhead_Allocation]])+SUM(K554:N555)</f>
        <v>156.25</v>
      </c>
      <c r="W555" s="2">
        <f>tbl_ProfitPerTruck[[#This Row],[Final_Invoice_Amount]]-SUM(tbl_ProfitPerTruck[[#This Row],[Direct_Labor_COGS]:[Permit_Fees_COGS]])</f>
        <v>203.10000000000002</v>
      </c>
      <c r="X555" s="2">
        <f>tbl_ProfitPerTruck[[#This Row],[Final_Invoice_Amount]]-tbl_ProfitPerTruck[[#This Row],[TTL_COSTS]]</f>
        <v>118.98000000000002</v>
      </c>
    </row>
    <row r="556" spans="1:24" x14ac:dyDescent="0.35">
      <c r="A556" s="13">
        <v>45830</v>
      </c>
      <c r="B556" s="13" t="s">
        <v>552</v>
      </c>
      <c r="C556" s="1" t="s">
        <v>607</v>
      </c>
      <c r="D556" s="1" t="s">
        <v>83</v>
      </c>
      <c r="E556" s="1" t="s">
        <v>29</v>
      </c>
      <c r="F556" s="1" t="s">
        <v>34</v>
      </c>
      <c r="G556" s="1" t="s">
        <v>37</v>
      </c>
      <c r="H556" s="2">
        <v>802.95</v>
      </c>
      <c r="I556" s="3">
        <v>2.12</v>
      </c>
      <c r="J556" s="2">
        <v>44.14</v>
      </c>
      <c r="K556" s="2">
        <v>93.46</v>
      </c>
      <c r="L556" s="2">
        <v>184.41</v>
      </c>
      <c r="M556" s="2">
        <v>0</v>
      </c>
      <c r="N556" s="2">
        <v>0</v>
      </c>
      <c r="O556" s="3">
        <v>26.7</v>
      </c>
      <c r="P556" s="3">
        <v>1.39</v>
      </c>
      <c r="Q556" s="2">
        <v>5.9</v>
      </c>
      <c r="R556" s="2">
        <v>1.69</v>
      </c>
      <c r="S556" s="2">
        <v>6.05</v>
      </c>
      <c r="T556" s="2">
        <v>11.54</v>
      </c>
      <c r="U556" s="2">
        <v>86.93</v>
      </c>
      <c r="V556" s="2">
        <f>SUM(tbl_ProfitPerTruck[[#This Row],[Truck_Fuel_Cost]:[Overhead_Allocation]])+SUM(K555:N556)</f>
        <v>462.11</v>
      </c>
      <c r="W556" s="2">
        <f>tbl_ProfitPerTruck[[#This Row],[Final_Invoice_Amount]]-SUM(tbl_ProfitPerTruck[[#This Row],[Direct_Labor_COGS]:[Permit_Fees_COGS]])</f>
        <v>525.08000000000004</v>
      </c>
      <c r="X556" s="2">
        <f>tbl_ProfitPerTruck[[#This Row],[Final_Invoice_Amount]]-tbl_ProfitPerTruck[[#This Row],[TTL_COSTS]]</f>
        <v>340.84000000000003</v>
      </c>
    </row>
    <row r="557" spans="1:24" x14ac:dyDescent="0.35">
      <c r="A557" s="13">
        <v>45817</v>
      </c>
      <c r="B557" s="13" t="s">
        <v>552</v>
      </c>
      <c r="C557" s="1" t="s">
        <v>608</v>
      </c>
      <c r="D557" s="1" t="s">
        <v>57</v>
      </c>
      <c r="E557" s="1" t="s">
        <v>24</v>
      </c>
      <c r="F557" s="1" t="s">
        <v>25</v>
      </c>
      <c r="G557" s="1" t="s">
        <v>31</v>
      </c>
      <c r="H557" s="2">
        <v>9986.11</v>
      </c>
      <c r="I557" s="3">
        <v>9.5399999999999991</v>
      </c>
      <c r="J557" s="2">
        <v>51.01</v>
      </c>
      <c r="K557" s="2">
        <v>486.77</v>
      </c>
      <c r="L557" s="2">
        <v>3495.85</v>
      </c>
      <c r="M557" s="2">
        <v>0</v>
      </c>
      <c r="N557" s="2">
        <v>97.67</v>
      </c>
      <c r="O557" s="3">
        <v>17.600000000000001</v>
      </c>
      <c r="P557" s="3">
        <v>0.93</v>
      </c>
      <c r="Q557" s="2">
        <v>3.29</v>
      </c>
      <c r="R557" s="2">
        <v>1.47</v>
      </c>
      <c r="S557" s="2">
        <v>5.0199999999999996</v>
      </c>
      <c r="T557" s="2">
        <v>10.76</v>
      </c>
      <c r="U557" s="2">
        <v>1145.3599999999999</v>
      </c>
      <c r="V557" s="2">
        <f>SUM(tbl_ProfitPerTruck[[#This Row],[Truck_Fuel_Cost]:[Overhead_Allocation]])+SUM(K556:N557)</f>
        <v>5524.0599999999995</v>
      </c>
      <c r="W557" s="2">
        <f>tbl_ProfitPerTruck[[#This Row],[Final_Invoice_Amount]]-SUM(tbl_ProfitPerTruck[[#This Row],[Direct_Labor_COGS]:[Permit_Fees_COGS]])</f>
        <v>5905.8200000000006</v>
      </c>
      <c r="X557" s="2">
        <f>tbl_ProfitPerTruck[[#This Row],[Final_Invoice_Amount]]-tbl_ProfitPerTruck[[#This Row],[TTL_COSTS]]</f>
        <v>4462.0500000000011</v>
      </c>
    </row>
    <row r="558" spans="1:24" x14ac:dyDescent="0.35">
      <c r="A558" s="13">
        <v>45816</v>
      </c>
      <c r="B558" s="13" t="s">
        <v>552</v>
      </c>
      <c r="C558" s="1" t="s">
        <v>609</v>
      </c>
      <c r="D558" s="1" t="s">
        <v>23</v>
      </c>
      <c r="E558" s="1" t="s">
        <v>24</v>
      </c>
      <c r="F558" s="1" t="s">
        <v>25</v>
      </c>
      <c r="G558" s="1" t="s">
        <v>35</v>
      </c>
      <c r="H558" s="2">
        <v>7808.06</v>
      </c>
      <c r="I558" s="3">
        <v>11.69</v>
      </c>
      <c r="J558" s="2">
        <v>51.86</v>
      </c>
      <c r="K558" s="2">
        <v>606.37</v>
      </c>
      <c r="L558" s="2">
        <v>2998.47</v>
      </c>
      <c r="M558" s="2">
        <v>0</v>
      </c>
      <c r="N558" s="2">
        <v>0</v>
      </c>
      <c r="O558" s="3">
        <v>17.100000000000001</v>
      </c>
      <c r="P558" s="3">
        <v>0.87</v>
      </c>
      <c r="Q558" s="2">
        <v>4.2300000000000004</v>
      </c>
      <c r="R558" s="2">
        <v>1.01</v>
      </c>
      <c r="S558" s="2">
        <v>7.34</v>
      </c>
      <c r="T558" s="2">
        <v>7.66</v>
      </c>
      <c r="U558" s="2">
        <v>831.4</v>
      </c>
      <c r="V558" s="2">
        <f>SUM(tbl_ProfitPerTruck[[#This Row],[Truck_Fuel_Cost]:[Overhead_Allocation]])+SUM(K557:N558)</f>
        <v>8536.7699999999986</v>
      </c>
      <c r="W558" s="2">
        <f>tbl_ProfitPerTruck[[#This Row],[Final_Invoice_Amount]]-SUM(tbl_ProfitPerTruck[[#This Row],[Direct_Labor_COGS]:[Permit_Fees_COGS]])</f>
        <v>4203.2200000000012</v>
      </c>
      <c r="X558" s="2">
        <f>tbl_ProfitPerTruck[[#This Row],[Final_Invoice_Amount]]-tbl_ProfitPerTruck[[#This Row],[TTL_COSTS]]</f>
        <v>-728.70999999999822</v>
      </c>
    </row>
    <row r="559" spans="1:24" x14ac:dyDescent="0.35">
      <c r="A559" s="13">
        <v>45828</v>
      </c>
      <c r="B559" s="13" t="s">
        <v>552</v>
      </c>
      <c r="C559" s="1" t="s">
        <v>610</v>
      </c>
      <c r="D559" s="1" t="s">
        <v>28</v>
      </c>
      <c r="E559" s="1" t="s">
        <v>29</v>
      </c>
      <c r="F559" s="1" t="s">
        <v>34</v>
      </c>
      <c r="G559" s="1" t="s">
        <v>26</v>
      </c>
      <c r="H559" s="2">
        <v>882.66</v>
      </c>
      <c r="I559" s="3">
        <v>1.82</v>
      </c>
      <c r="J559" s="2">
        <v>48.37</v>
      </c>
      <c r="K559" s="2">
        <v>87.92</v>
      </c>
      <c r="L559" s="2">
        <v>168.6</v>
      </c>
      <c r="M559" s="2">
        <v>0</v>
      </c>
      <c r="N559" s="2">
        <v>0</v>
      </c>
      <c r="O559" s="3">
        <v>20.399999999999999</v>
      </c>
      <c r="P559" s="3">
        <v>0.85</v>
      </c>
      <c r="Q559" s="2">
        <v>4.3099999999999996</v>
      </c>
      <c r="R559" s="2">
        <v>1.96</v>
      </c>
      <c r="S559" s="2">
        <v>5.22</v>
      </c>
      <c r="T559" s="2">
        <v>8.4</v>
      </c>
      <c r="U559" s="2">
        <v>96.41</v>
      </c>
      <c r="V559" s="2">
        <f>SUM(tbl_ProfitPerTruck[[#This Row],[Truck_Fuel_Cost]:[Overhead_Allocation]])+SUM(K558:N559)</f>
        <v>3977.66</v>
      </c>
      <c r="W559" s="2">
        <f>tbl_ProfitPerTruck[[#This Row],[Final_Invoice_Amount]]-SUM(tbl_ProfitPerTruck[[#This Row],[Direct_Labor_COGS]:[Permit_Fees_COGS]])</f>
        <v>626.14</v>
      </c>
      <c r="X559" s="2">
        <f>tbl_ProfitPerTruck[[#This Row],[Final_Invoice_Amount]]-tbl_ProfitPerTruck[[#This Row],[TTL_COSTS]]</f>
        <v>-3095</v>
      </c>
    </row>
    <row r="560" spans="1:24" x14ac:dyDescent="0.35">
      <c r="A560" s="13">
        <v>45823</v>
      </c>
      <c r="B560" s="13" t="s">
        <v>552</v>
      </c>
      <c r="C560" s="1" t="s">
        <v>611</v>
      </c>
      <c r="D560" s="1" t="s">
        <v>42</v>
      </c>
      <c r="E560" s="1" t="s">
        <v>24</v>
      </c>
      <c r="F560" s="1" t="s">
        <v>25</v>
      </c>
      <c r="G560" s="1" t="s">
        <v>31</v>
      </c>
      <c r="H560" s="2">
        <v>9634.75</v>
      </c>
      <c r="I560" s="3">
        <v>13.8</v>
      </c>
      <c r="J560" s="2">
        <v>37.28</v>
      </c>
      <c r="K560" s="2">
        <v>514.35</v>
      </c>
      <c r="L560" s="2">
        <v>3369.43</v>
      </c>
      <c r="M560" s="2">
        <v>0</v>
      </c>
      <c r="N560" s="2">
        <v>275.72000000000003</v>
      </c>
      <c r="O560" s="3">
        <v>14.4</v>
      </c>
      <c r="P560" s="3">
        <v>0.68</v>
      </c>
      <c r="Q560" s="2">
        <v>3.5</v>
      </c>
      <c r="R560" s="2">
        <v>1.43</v>
      </c>
      <c r="S560" s="2">
        <v>6.63</v>
      </c>
      <c r="T560" s="2">
        <v>7.26</v>
      </c>
      <c r="U560" s="2">
        <v>1075.0899999999999</v>
      </c>
      <c r="V560" s="2">
        <f>SUM(tbl_ProfitPerTruck[[#This Row],[Truck_Fuel_Cost]:[Overhead_Allocation]])+SUM(K559:N560)</f>
        <v>5509.93</v>
      </c>
      <c r="W560" s="2">
        <f>tbl_ProfitPerTruck[[#This Row],[Final_Invoice_Amount]]-SUM(tbl_ProfitPerTruck[[#This Row],[Direct_Labor_COGS]:[Permit_Fees_COGS]])</f>
        <v>5475.25</v>
      </c>
      <c r="X560" s="2">
        <f>tbl_ProfitPerTruck[[#This Row],[Final_Invoice_Amount]]-tbl_ProfitPerTruck[[#This Row],[TTL_COSTS]]</f>
        <v>4124.82</v>
      </c>
    </row>
    <row r="561" spans="1:24" x14ac:dyDescent="0.35">
      <c r="A561" s="13">
        <v>45814</v>
      </c>
      <c r="B561" s="13" t="s">
        <v>552</v>
      </c>
      <c r="C561" s="1" t="s">
        <v>612</v>
      </c>
      <c r="D561" s="1" t="s">
        <v>42</v>
      </c>
      <c r="E561" s="1" t="s">
        <v>24</v>
      </c>
      <c r="F561" s="1" t="s">
        <v>25</v>
      </c>
      <c r="G561" s="1" t="s">
        <v>35</v>
      </c>
      <c r="H561" s="2">
        <v>8030.48</v>
      </c>
      <c r="I561" s="3">
        <v>12.83</v>
      </c>
      <c r="J561" s="2">
        <v>49.38</v>
      </c>
      <c r="K561" s="2">
        <v>633.70000000000005</v>
      </c>
      <c r="L561" s="2">
        <v>2591.9699999999998</v>
      </c>
      <c r="M561" s="2">
        <v>0</v>
      </c>
      <c r="N561" s="2">
        <v>0</v>
      </c>
      <c r="O561" s="3">
        <v>13.1</v>
      </c>
      <c r="P561" s="3">
        <v>0.52</v>
      </c>
      <c r="Q561" s="2">
        <v>3.61</v>
      </c>
      <c r="R561" s="2">
        <v>1.25</v>
      </c>
      <c r="S561" s="2">
        <v>5.87</v>
      </c>
      <c r="T561" s="2">
        <v>8.99</v>
      </c>
      <c r="U561" s="2">
        <v>638.28</v>
      </c>
      <c r="V561" s="2">
        <f>SUM(tbl_ProfitPerTruck[[#This Row],[Truck_Fuel_Cost]:[Overhead_Allocation]])+SUM(K560:N561)</f>
        <v>8043.17</v>
      </c>
      <c r="W561" s="2">
        <f>tbl_ProfitPerTruck[[#This Row],[Final_Invoice_Amount]]-SUM(tbl_ProfitPerTruck[[#This Row],[Direct_Labor_COGS]:[Permit_Fees_COGS]])</f>
        <v>4804.8099999999995</v>
      </c>
      <c r="X561" s="2">
        <f>tbl_ProfitPerTruck[[#This Row],[Final_Invoice_Amount]]-tbl_ProfitPerTruck[[#This Row],[TTL_COSTS]]</f>
        <v>-12.690000000000509</v>
      </c>
    </row>
    <row r="562" spans="1:24" x14ac:dyDescent="0.35">
      <c r="A562" s="13">
        <v>45812</v>
      </c>
      <c r="B562" s="13" t="s">
        <v>552</v>
      </c>
      <c r="C562" s="1" t="s">
        <v>613</v>
      </c>
      <c r="D562" s="1" t="s">
        <v>113</v>
      </c>
      <c r="E562" s="1" t="s">
        <v>29</v>
      </c>
      <c r="F562" s="1" t="s">
        <v>34</v>
      </c>
      <c r="G562" s="1" t="s">
        <v>37</v>
      </c>
      <c r="H562" s="2">
        <v>1196.3699999999999</v>
      </c>
      <c r="I562" s="3">
        <v>1.84</v>
      </c>
      <c r="J562" s="2">
        <v>42.09</v>
      </c>
      <c r="K562" s="2">
        <v>77.540000000000006</v>
      </c>
      <c r="L562" s="2">
        <v>318.24</v>
      </c>
      <c r="M562" s="2">
        <v>0</v>
      </c>
      <c r="N562" s="2">
        <v>0</v>
      </c>
      <c r="O562" s="3">
        <v>24.5</v>
      </c>
      <c r="P562" s="3">
        <v>1.19</v>
      </c>
      <c r="Q562" s="2">
        <v>5.35</v>
      </c>
      <c r="R562" s="2">
        <v>2.09</v>
      </c>
      <c r="S562" s="2">
        <v>6.32</v>
      </c>
      <c r="T562" s="2">
        <v>9.8000000000000007</v>
      </c>
      <c r="U562" s="2">
        <v>106.7</v>
      </c>
      <c r="V562" s="2">
        <f>SUM(tbl_ProfitPerTruck[[#This Row],[Truck_Fuel_Cost]:[Overhead_Allocation]])+SUM(K561:N562)</f>
        <v>3751.71</v>
      </c>
      <c r="W562" s="2">
        <f>tbl_ProfitPerTruck[[#This Row],[Final_Invoice_Amount]]-SUM(tbl_ProfitPerTruck[[#This Row],[Direct_Labor_COGS]:[Permit_Fees_COGS]])</f>
        <v>800.58999999999992</v>
      </c>
      <c r="X562" s="2">
        <f>tbl_ProfitPerTruck[[#This Row],[Final_Invoice_Amount]]-tbl_ProfitPerTruck[[#This Row],[TTL_COSTS]]</f>
        <v>-2555.34</v>
      </c>
    </row>
    <row r="563" spans="1:24" x14ac:dyDescent="0.35">
      <c r="A563" s="13">
        <v>45830</v>
      </c>
      <c r="B563" s="13" t="s">
        <v>552</v>
      </c>
      <c r="C563" s="1" t="s">
        <v>614</v>
      </c>
      <c r="D563" s="1" t="s">
        <v>39</v>
      </c>
      <c r="E563" s="1" t="s">
        <v>40</v>
      </c>
      <c r="F563" s="1" t="s">
        <v>34</v>
      </c>
      <c r="G563" s="1" t="s">
        <v>37</v>
      </c>
      <c r="H563" s="2">
        <v>1028.7</v>
      </c>
      <c r="I563" s="3">
        <v>2.68</v>
      </c>
      <c r="J563" s="2">
        <v>43.69</v>
      </c>
      <c r="K563" s="2">
        <v>116.9</v>
      </c>
      <c r="L563" s="2">
        <v>144.44999999999999</v>
      </c>
      <c r="M563" s="2">
        <v>0</v>
      </c>
      <c r="N563" s="2">
        <v>0</v>
      </c>
      <c r="O563" s="3">
        <v>22.8</v>
      </c>
      <c r="P563" s="3">
        <v>1.08</v>
      </c>
      <c r="Q563" s="2">
        <v>4.71</v>
      </c>
      <c r="R563" s="2">
        <v>2.31</v>
      </c>
      <c r="S563" s="2">
        <v>6.41</v>
      </c>
      <c r="T563" s="2">
        <v>11.37</v>
      </c>
      <c r="U563" s="2">
        <v>66.83</v>
      </c>
      <c r="V563" s="2">
        <f>SUM(tbl_ProfitPerTruck[[#This Row],[Truck_Fuel_Cost]:[Overhead_Allocation]])+SUM(K562:N563)</f>
        <v>748.7600000000001</v>
      </c>
      <c r="W563" s="2">
        <f>tbl_ProfitPerTruck[[#This Row],[Final_Invoice_Amount]]-SUM(tbl_ProfitPerTruck[[#This Row],[Direct_Labor_COGS]:[Permit_Fees_COGS]])</f>
        <v>767.35</v>
      </c>
      <c r="X563" s="2">
        <f>tbl_ProfitPerTruck[[#This Row],[Final_Invoice_Amount]]-tbl_ProfitPerTruck[[#This Row],[TTL_COSTS]]</f>
        <v>279.93999999999994</v>
      </c>
    </row>
    <row r="564" spans="1:24" x14ac:dyDescent="0.35">
      <c r="A564" s="13">
        <v>45825</v>
      </c>
      <c r="B564" s="13" t="s">
        <v>552</v>
      </c>
      <c r="C564" s="1" t="s">
        <v>615</v>
      </c>
      <c r="D564" s="1" t="s">
        <v>83</v>
      </c>
      <c r="E564" s="1" t="s">
        <v>29</v>
      </c>
      <c r="F564" s="1" t="s">
        <v>34</v>
      </c>
      <c r="G564" s="1" t="s">
        <v>26</v>
      </c>
      <c r="H564" s="2">
        <v>708.95</v>
      </c>
      <c r="I564" s="3">
        <v>1</v>
      </c>
      <c r="J564" s="2">
        <v>50.02</v>
      </c>
      <c r="K564" s="2">
        <v>50.26</v>
      </c>
      <c r="L564" s="2">
        <v>129.13</v>
      </c>
      <c r="M564" s="2">
        <v>0</v>
      </c>
      <c r="N564" s="2">
        <v>0</v>
      </c>
      <c r="O564" s="3">
        <v>13.5</v>
      </c>
      <c r="P564" s="3">
        <v>0.56999999999999995</v>
      </c>
      <c r="Q564" s="2">
        <v>2.8</v>
      </c>
      <c r="R564" s="2">
        <v>1.1599999999999999</v>
      </c>
      <c r="S564" s="2">
        <v>4.9400000000000004</v>
      </c>
      <c r="T564" s="2">
        <v>10.06</v>
      </c>
      <c r="U564" s="2">
        <v>66.599999999999994</v>
      </c>
      <c r="V564" s="2">
        <f>SUM(tbl_ProfitPerTruck[[#This Row],[Truck_Fuel_Cost]:[Overhead_Allocation]])+SUM(K563:N564)</f>
        <v>526.29999999999995</v>
      </c>
      <c r="W564" s="2">
        <f>tbl_ProfitPerTruck[[#This Row],[Final_Invoice_Amount]]-SUM(tbl_ProfitPerTruck[[#This Row],[Direct_Labor_COGS]:[Permit_Fees_COGS]])</f>
        <v>529.56000000000006</v>
      </c>
      <c r="X564" s="2">
        <f>tbl_ProfitPerTruck[[#This Row],[Final_Invoice_Amount]]-tbl_ProfitPerTruck[[#This Row],[TTL_COSTS]]</f>
        <v>182.65000000000009</v>
      </c>
    </row>
    <row r="565" spans="1:24" x14ac:dyDescent="0.35">
      <c r="A565" s="13">
        <v>45833</v>
      </c>
      <c r="B565" s="13" t="s">
        <v>552</v>
      </c>
      <c r="C565" s="1" t="s">
        <v>616</v>
      </c>
      <c r="D565" s="1" t="s">
        <v>57</v>
      </c>
      <c r="E565" s="1" t="s">
        <v>24</v>
      </c>
      <c r="F565" s="1" t="s">
        <v>25</v>
      </c>
      <c r="G565" s="1" t="s">
        <v>26</v>
      </c>
      <c r="H565" s="2">
        <v>10296.19</v>
      </c>
      <c r="I565" s="3">
        <v>10.61</v>
      </c>
      <c r="J565" s="2">
        <v>51.13</v>
      </c>
      <c r="K565" s="2">
        <v>542.66999999999996</v>
      </c>
      <c r="L565" s="2">
        <v>4078.9</v>
      </c>
      <c r="M565" s="2">
        <v>0</v>
      </c>
      <c r="N565" s="2">
        <v>0</v>
      </c>
      <c r="O565" s="3">
        <v>2</v>
      </c>
      <c r="P565" s="3">
        <v>0.15</v>
      </c>
      <c r="Q565" s="2">
        <v>0.53</v>
      </c>
      <c r="R565" s="2">
        <v>0.18</v>
      </c>
      <c r="S565" s="2">
        <v>6.21</v>
      </c>
      <c r="T565" s="2">
        <v>8.7200000000000006</v>
      </c>
      <c r="U565" s="2">
        <v>964.7</v>
      </c>
      <c r="V565" s="2">
        <f>SUM(tbl_ProfitPerTruck[[#This Row],[Truck_Fuel_Cost]:[Overhead_Allocation]])+SUM(K564:N565)</f>
        <v>5781.3</v>
      </c>
      <c r="W565" s="2">
        <f>tbl_ProfitPerTruck[[#This Row],[Final_Invoice_Amount]]-SUM(tbl_ProfitPerTruck[[#This Row],[Direct_Labor_COGS]:[Permit_Fees_COGS]])</f>
        <v>5674.6200000000008</v>
      </c>
      <c r="X565" s="2">
        <f>tbl_ProfitPerTruck[[#This Row],[Final_Invoice_Amount]]-tbl_ProfitPerTruck[[#This Row],[TTL_COSTS]]</f>
        <v>4514.8900000000003</v>
      </c>
    </row>
    <row r="566" spans="1:24" x14ac:dyDescent="0.35">
      <c r="A566" s="13">
        <v>45809</v>
      </c>
      <c r="B566" s="13" t="s">
        <v>552</v>
      </c>
      <c r="C566" s="1" t="s">
        <v>617</v>
      </c>
      <c r="D566" s="1" t="s">
        <v>45</v>
      </c>
      <c r="E566" s="1" t="s">
        <v>29</v>
      </c>
      <c r="F566" s="1" t="s">
        <v>30</v>
      </c>
      <c r="G566" s="1" t="s">
        <v>31</v>
      </c>
      <c r="H566" s="2">
        <v>274.55</v>
      </c>
      <c r="I566" s="3">
        <v>1.17</v>
      </c>
      <c r="J566" s="2">
        <v>36.92</v>
      </c>
      <c r="K566" s="2">
        <v>43.2</v>
      </c>
      <c r="L566" s="2">
        <v>17.34</v>
      </c>
      <c r="M566" s="2">
        <v>0</v>
      </c>
      <c r="N566" s="2">
        <v>0</v>
      </c>
      <c r="O566" s="3">
        <v>22.9</v>
      </c>
      <c r="P566" s="3">
        <v>1.1299999999999999</v>
      </c>
      <c r="Q566" s="2">
        <v>6.12</v>
      </c>
      <c r="R566" s="2">
        <v>2.21</v>
      </c>
      <c r="S566" s="2">
        <v>5.8</v>
      </c>
      <c r="T566" s="2">
        <v>11.1</v>
      </c>
      <c r="U566" s="2">
        <v>31.39</v>
      </c>
      <c r="V566" s="2">
        <f>SUM(tbl_ProfitPerTruck[[#This Row],[Truck_Fuel_Cost]:[Overhead_Allocation]])+SUM(K565:N566)</f>
        <v>4738.7299999999996</v>
      </c>
      <c r="W566" s="2">
        <f>tbl_ProfitPerTruck[[#This Row],[Final_Invoice_Amount]]-SUM(tbl_ProfitPerTruck[[#This Row],[Direct_Labor_COGS]:[Permit_Fees_COGS]])</f>
        <v>214.01</v>
      </c>
      <c r="X566" s="2">
        <f>tbl_ProfitPerTruck[[#This Row],[Final_Invoice_Amount]]-tbl_ProfitPerTruck[[#This Row],[TTL_COSTS]]</f>
        <v>-4464.1799999999994</v>
      </c>
    </row>
    <row r="567" spans="1:24" x14ac:dyDescent="0.35">
      <c r="A567" s="13">
        <v>45815</v>
      </c>
      <c r="B567" s="13" t="s">
        <v>552</v>
      </c>
      <c r="C567" s="1" t="s">
        <v>618</v>
      </c>
      <c r="D567" s="1" t="s">
        <v>51</v>
      </c>
      <c r="E567" s="1" t="s">
        <v>29</v>
      </c>
      <c r="F567" s="1" t="s">
        <v>30</v>
      </c>
      <c r="G567" s="1" t="s">
        <v>37</v>
      </c>
      <c r="H567" s="2">
        <v>406.96</v>
      </c>
      <c r="I567" s="3">
        <v>1.53</v>
      </c>
      <c r="J567" s="2">
        <v>56.05</v>
      </c>
      <c r="K567" s="2">
        <v>85.78</v>
      </c>
      <c r="L567" s="2">
        <v>17.03</v>
      </c>
      <c r="M567" s="2">
        <v>0</v>
      </c>
      <c r="N567" s="2">
        <v>0</v>
      </c>
      <c r="O567" s="3">
        <v>4</v>
      </c>
      <c r="P567" s="3">
        <v>0.18</v>
      </c>
      <c r="Q567" s="2">
        <v>0.9</v>
      </c>
      <c r="R567" s="2">
        <v>0.44</v>
      </c>
      <c r="S567" s="2">
        <v>7.29</v>
      </c>
      <c r="T567" s="2">
        <v>10.14</v>
      </c>
      <c r="U567" s="2">
        <v>34.06</v>
      </c>
      <c r="V567" s="2">
        <f>SUM(tbl_ProfitPerTruck[[#This Row],[Truck_Fuel_Cost]:[Overhead_Allocation]])+SUM(K566:N567)</f>
        <v>216.18</v>
      </c>
      <c r="W567" s="2">
        <f>tbl_ProfitPerTruck[[#This Row],[Final_Invoice_Amount]]-SUM(tbl_ProfitPerTruck[[#This Row],[Direct_Labor_COGS]:[Permit_Fees_COGS]])</f>
        <v>304.14999999999998</v>
      </c>
      <c r="X567" s="2">
        <f>tbl_ProfitPerTruck[[#This Row],[Final_Invoice_Amount]]-tbl_ProfitPerTruck[[#This Row],[TTL_COSTS]]</f>
        <v>190.77999999999997</v>
      </c>
    </row>
    <row r="568" spans="1:24" x14ac:dyDescent="0.35">
      <c r="A568" s="13">
        <v>45825</v>
      </c>
      <c r="B568" s="13" t="s">
        <v>552</v>
      </c>
      <c r="C568" s="1" t="s">
        <v>619</v>
      </c>
      <c r="D568" s="1" t="s">
        <v>57</v>
      </c>
      <c r="E568" s="1" t="s">
        <v>24</v>
      </c>
      <c r="F568" s="1" t="s">
        <v>25</v>
      </c>
      <c r="G568" s="1" t="s">
        <v>26</v>
      </c>
      <c r="H568" s="2">
        <v>8719.0300000000007</v>
      </c>
      <c r="I568" s="3">
        <v>14.81</v>
      </c>
      <c r="J568" s="2">
        <v>41.93</v>
      </c>
      <c r="K568" s="2">
        <v>620.82000000000005</v>
      </c>
      <c r="L568" s="2">
        <v>3142.29</v>
      </c>
      <c r="M568" s="2">
        <v>0</v>
      </c>
      <c r="N568" s="2">
        <v>0</v>
      </c>
      <c r="O568" s="3">
        <v>12.6</v>
      </c>
      <c r="P568" s="3">
        <v>0.47</v>
      </c>
      <c r="Q568" s="2">
        <v>3.27</v>
      </c>
      <c r="R568" s="2">
        <v>0.7</v>
      </c>
      <c r="S568" s="2">
        <v>5.07</v>
      </c>
      <c r="T568" s="2">
        <v>8.93</v>
      </c>
      <c r="U568" s="2">
        <v>776.79</v>
      </c>
      <c r="V568" s="2">
        <f>SUM(tbl_ProfitPerTruck[[#This Row],[Truck_Fuel_Cost]:[Overhead_Allocation]])+SUM(K567:N568)</f>
        <v>4660.68</v>
      </c>
      <c r="W568" s="2">
        <f>tbl_ProfitPerTruck[[#This Row],[Final_Invoice_Amount]]-SUM(tbl_ProfitPerTruck[[#This Row],[Direct_Labor_COGS]:[Permit_Fees_COGS]])</f>
        <v>4955.92</v>
      </c>
      <c r="X568" s="2">
        <f>tbl_ProfitPerTruck[[#This Row],[Final_Invoice_Amount]]-tbl_ProfitPerTruck[[#This Row],[TTL_COSTS]]</f>
        <v>4058.3500000000004</v>
      </c>
    </row>
    <row r="569" spans="1:24" x14ac:dyDescent="0.35">
      <c r="A569" s="13">
        <v>45823</v>
      </c>
      <c r="B569" s="13" t="s">
        <v>552</v>
      </c>
      <c r="C569" s="1" t="s">
        <v>620</v>
      </c>
      <c r="D569" s="1" t="s">
        <v>47</v>
      </c>
      <c r="E569" s="1" t="s">
        <v>29</v>
      </c>
      <c r="F569" s="1" t="s">
        <v>34</v>
      </c>
      <c r="G569" s="1" t="s">
        <v>43</v>
      </c>
      <c r="H569" s="2">
        <v>647.83000000000004</v>
      </c>
      <c r="I569" s="3">
        <v>3.71</v>
      </c>
      <c r="J569" s="2">
        <v>43.36</v>
      </c>
      <c r="K569" s="2">
        <v>160.93</v>
      </c>
      <c r="L569" s="2">
        <v>76.98</v>
      </c>
      <c r="M569" s="2">
        <v>0</v>
      </c>
      <c r="N569" s="2">
        <v>0</v>
      </c>
      <c r="O569" s="3">
        <v>19.3</v>
      </c>
      <c r="P569" s="3">
        <v>1.04</v>
      </c>
      <c r="Q569" s="2">
        <v>4.49</v>
      </c>
      <c r="R569" s="2">
        <v>2.08</v>
      </c>
      <c r="S569" s="2">
        <v>7.07</v>
      </c>
      <c r="T569" s="2">
        <v>11.64</v>
      </c>
      <c r="U569" s="2">
        <v>75.790000000000006</v>
      </c>
      <c r="V569" s="2">
        <f>SUM(tbl_ProfitPerTruck[[#This Row],[Truck_Fuel_Cost]:[Overhead_Allocation]])+SUM(K568:N569)</f>
        <v>4102.09</v>
      </c>
      <c r="W569" s="2">
        <f>tbl_ProfitPerTruck[[#This Row],[Final_Invoice_Amount]]-SUM(tbl_ProfitPerTruck[[#This Row],[Direct_Labor_COGS]:[Permit_Fees_COGS]])</f>
        <v>409.92</v>
      </c>
      <c r="X569" s="2">
        <f>tbl_ProfitPerTruck[[#This Row],[Final_Invoice_Amount]]-tbl_ProfitPerTruck[[#This Row],[TTL_COSTS]]</f>
        <v>-3454.26</v>
      </c>
    </row>
    <row r="570" spans="1:24" x14ac:dyDescent="0.35">
      <c r="A570" s="13">
        <v>45832</v>
      </c>
      <c r="B570" s="13" t="s">
        <v>552</v>
      </c>
      <c r="C570" s="1" t="s">
        <v>621</v>
      </c>
      <c r="D570" s="1" t="s">
        <v>33</v>
      </c>
      <c r="E570" s="1" t="s">
        <v>29</v>
      </c>
      <c r="F570" s="1" t="s">
        <v>30</v>
      </c>
      <c r="G570" s="1" t="s">
        <v>31</v>
      </c>
      <c r="H570" s="2">
        <v>339.41</v>
      </c>
      <c r="I570" s="3">
        <v>1.5</v>
      </c>
      <c r="J570" s="2">
        <v>40.020000000000003</v>
      </c>
      <c r="K570" s="2">
        <v>60.11</v>
      </c>
      <c r="L570" s="2">
        <v>33.42</v>
      </c>
      <c r="M570" s="2">
        <v>0</v>
      </c>
      <c r="N570" s="2">
        <v>0</v>
      </c>
      <c r="O570" s="3">
        <v>17.8</v>
      </c>
      <c r="P570" s="3">
        <v>0.75</v>
      </c>
      <c r="Q570" s="2">
        <v>4.0599999999999996</v>
      </c>
      <c r="R570" s="2">
        <v>1.34</v>
      </c>
      <c r="S570" s="2">
        <v>6.42</v>
      </c>
      <c r="T570" s="2">
        <v>7.65</v>
      </c>
      <c r="U570" s="2">
        <v>29.13</v>
      </c>
      <c r="V570" s="2">
        <f>SUM(tbl_ProfitPerTruck[[#This Row],[Truck_Fuel_Cost]:[Overhead_Allocation]])+SUM(K569:N570)</f>
        <v>380.04000000000008</v>
      </c>
      <c r="W570" s="2">
        <f>tbl_ProfitPerTruck[[#This Row],[Final_Invoice_Amount]]-SUM(tbl_ProfitPerTruck[[#This Row],[Direct_Labor_COGS]:[Permit_Fees_COGS]])</f>
        <v>245.88000000000002</v>
      </c>
      <c r="X570" s="2">
        <f>tbl_ProfitPerTruck[[#This Row],[Final_Invoice_Amount]]-tbl_ProfitPerTruck[[#This Row],[TTL_COSTS]]</f>
        <v>-40.630000000000052</v>
      </c>
    </row>
    <row r="571" spans="1:24" x14ac:dyDescent="0.35">
      <c r="A571" s="13">
        <v>45812</v>
      </c>
      <c r="B571" s="13" t="s">
        <v>552</v>
      </c>
      <c r="C571" s="1" t="s">
        <v>622</v>
      </c>
      <c r="D571" s="1" t="s">
        <v>33</v>
      </c>
      <c r="E571" s="1" t="s">
        <v>29</v>
      </c>
      <c r="F571" s="1" t="s">
        <v>34</v>
      </c>
      <c r="G571" s="1" t="s">
        <v>37</v>
      </c>
      <c r="H571" s="2">
        <v>1221.73</v>
      </c>
      <c r="I571" s="3">
        <v>1.31</v>
      </c>
      <c r="J571" s="2">
        <v>44.51</v>
      </c>
      <c r="K571" s="2">
        <v>58.53</v>
      </c>
      <c r="L571" s="2">
        <v>279.17</v>
      </c>
      <c r="M571" s="2">
        <v>0</v>
      </c>
      <c r="N571" s="2">
        <v>0</v>
      </c>
      <c r="O571" s="3">
        <v>16.100000000000001</v>
      </c>
      <c r="P571" s="3">
        <v>0.77</v>
      </c>
      <c r="Q571" s="2">
        <v>3.54</v>
      </c>
      <c r="R571" s="2">
        <v>0.97</v>
      </c>
      <c r="S571" s="2">
        <v>5.83</v>
      </c>
      <c r="T571" s="2">
        <v>10.85</v>
      </c>
      <c r="U571" s="2">
        <v>92.66</v>
      </c>
      <c r="V571" s="2">
        <f>SUM(tbl_ProfitPerTruck[[#This Row],[Truck_Fuel_Cost]:[Overhead_Allocation]])+SUM(K570:N571)</f>
        <v>545.08000000000004</v>
      </c>
      <c r="W571" s="2">
        <f>tbl_ProfitPerTruck[[#This Row],[Final_Invoice_Amount]]-SUM(tbl_ProfitPerTruck[[#This Row],[Direct_Labor_COGS]:[Permit_Fees_COGS]])</f>
        <v>884.03</v>
      </c>
      <c r="X571" s="2">
        <f>tbl_ProfitPerTruck[[#This Row],[Final_Invoice_Amount]]-tbl_ProfitPerTruck[[#This Row],[TTL_COSTS]]</f>
        <v>676.65</v>
      </c>
    </row>
    <row r="572" spans="1:24" x14ac:dyDescent="0.35">
      <c r="A572" s="13">
        <v>45828</v>
      </c>
      <c r="B572" s="13" t="s">
        <v>552</v>
      </c>
      <c r="C572" s="1" t="s">
        <v>623</v>
      </c>
      <c r="D572" s="1" t="s">
        <v>33</v>
      </c>
      <c r="E572" s="1" t="s">
        <v>29</v>
      </c>
      <c r="F572" s="1" t="s">
        <v>34</v>
      </c>
      <c r="G572" s="1" t="s">
        <v>35</v>
      </c>
      <c r="H572" s="2">
        <v>876.8</v>
      </c>
      <c r="I572" s="3">
        <v>1.94</v>
      </c>
      <c r="J572" s="2">
        <v>47.51</v>
      </c>
      <c r="K572" s="2">
        <v>92.39</v>
      </c>
      <c r="L572" s="2">
        <v>126.5</v>
      </c>
      <c r="M572" s="2">
        <v>0</v>
      </c>
      <c r="N572" s="2">
        <v>0</v>
      </c>
      <c r="O572" s="3">
        <v>17.3</v>
      </c>
      <c r="P572" s="3">
        <v>0.85</v>
      </c>
      <c r="Q572" s="2">
        <v>3.94</v>
      </c>
      <c r="R572" s="2">
        <v>1.71</v>
      </c>
      <c r="S572" s="2">
        <v>4.7</v>
      </c>
      <c r="T572" s="2">
        <v>7.97</v>
      </c>
      <c r="U572" s="2">
        <v>63.9</v>
      </c>
      <c r="V572" s="2">
        <f>SUM(tbl_ProfitPerTruck[[#This Row],[Truck_Fuel_Cost]:[Overhead_Allocation]])+SUM(K571:N572)</f>
        <v>638.81000000000006</v>
      </c>
      <c r="W572" s="2">
        <f>tbl_ProfitPerTruck[[#This Row],[Final_Invoice_Amount]]-SUM(tbl_ProfitPerTruck[[#This Row],[Direct_Labor_COGS]:[Permit_Fees_COGS]])</f>
        <v>657.91</v>
      </c>
      <c r="X572" s="2">
        <f>tbl_ProfitPerTruck[[#This Row],[Final_Invoice_Amount]]-tbl_ProfitPerTruck[[#This Row],[TTL_COSTS]]</f>
        <v>237.9899999999999</v>
      </c>
    </row>
    <row r="573" spans="1:24" x14ac:dyDescent="0.35">
      <c r="A573" s="13">
        <v>45834</v>
      </c>
      <c r="B573" s="13" t="s">
        <v>552</v>
      </c>
      <c r="C573" s="1" t="s">
        <v>624</v>
      </c>
      <c r="D573" s="1" t="s">
        <v>49</v>
      </c>
      <c r="E573" s="1" t="s">
        <v>29</v>
      </c>
      <c r="F573" s="1" t="s">
        <v>30</v>
      </c>
      <c r="G573" s="1" t="s">
        <v>31</v>
      </c>
      <c r="H573" s="2">
        <v>290.18</v>
      </c>
      <c r="I573" s="3">
        <v>1.1100000000000001</v>
      </c>
      <c r="J573" s="2">
        <v>50.97</v>
      </c>
      <c r="K573" s="2">
        <v>56.75</v>
      </c>
      <c r="L573" s="2">
        <v>12.53</v>
      </c>
      <c r="M573" s="2">
        <v>0</v>
      </c>
      <c r="N573" s="2">
        <v>0</v>
      </c>
      <c r="O573" s="3">
        <v>37.1</v>
      </c>
      <c r="P573" s="3">
        <v>1.6</v>
      </c>
      <c r="Q573" s="2">
        <v>6.97</v>
      </c>
      <c r="R573" s="2">
        <v>4.43</v>
      </c>
      <c r="S573" s="2">
        <v>6.85</v>
      </c>
      <c r="T573" s="2">
        <v>11.61</v>
      </c>
      <c r="U573" s="2">
        <v>25</v>
      </c>
      <c r="V573" s="2">
        <f>SUM(tbl_ProfitPerTruck[[#This Row],[Truck_Fuel_Cost]:[Overhead_Allocation]])+SUM(K572:N573)</f>
        <v>343.03</v>
      </c>
      <c r="W573" s="2">
        <f>tbl_ProfitPerTruck[[#This Row],[Final_Invoice_Amount]]-SUM(tbl_ProfitPerTruck[[#This Row],[Direct_Labor_COGS]:[Permit_Fees_COGS]])</f>
        <v>220.9</v>
      </c>
      <c r="X573" s="2">
        <f>tbl_ProfitPerTruck[[#This Row],[Final_Invoice_Amount]]-tbl_ProfitPerTruck[[#This Row],[TTL_COSTS]]</f>
        <v>-52.849999999999966</v>
      </c>
    </row>
    <row r="574" spans="1:24" x14ac:dyDescent="0.35">
      <c r="A574" s="13">
        <v>45833</v>
      </c>
      <c r="B574" s="13" t="s">
        <v>552</v>
      </c>
      <c r="C574" s="1" t="s">
        <v>625</v>
      </c>
      <c r="D574" s="1" t="s">
        <v>113</v>
      </c>
      <c r="E574" s="1" t="s">
        <v>29</v>
      </c>
      <c r="F574" s="1" t="s">
        <v>34</v>
      </c>
      <c r="G574" s="1" t="s">
        <v>43</v>
      </c>
      <c r="H574" s="2">
        <v>1019.69</v>
      </c>
      <c r="I574" s="3">
        <v>2.2400000000000002</v>
      </c>
      <c r="J574" s="2">
        <v>51.39</v>
      </c>
      <c r="K574" s="2">
        <v>115.18</v>
      </c>
      <c r="L574" s="2">
        <v>191.78</v>
      </c>
      <c r="M574" s="2">
        <v>0</v>
      </c>
      <c r="N574" s="2">
        <v>0</v>
      </c>
      <c r="O574" s="3">
        <v>10.3</v>
      </c>
      <c r="P574" s="3">
        <v>0.52</v>
      </c>
      <c r="Q574" s="2">
        <v>2.13</v>
      </c>
      <c r="R574" s="2">
        <v>0.84</v>
      </c>
      <c r="S574" s="2">
        <v>5.91</v>
      </c>
      <c r="T574" s="2">
        <v>10.53</v>
      </c>
      <c r="U574" s="2">
        <v>118.73</v>
      </c>
      <c r="V574" s="2">
        <f>SUM(tbl_ProfitPerTruck[[#This Row],[Truck_Fuel_Cost]:[Overhead_Allocation]])+SUM(K573:N574)</f>
        <v>514.38</v>
      </c>
      <c r="W574" s="2">
        <f>tbl_ProfitPerTruck[[#This Row],[Final_Invoice_Amount]]-SUM(tbl_ProfitPerTruck[[#This Row],[Direct_Labor_COGS]:[Permit_Fees_COGS]])</f>
        <v>712.73</v>
      </c>
      <c r="X574" s="2">
        <f>tbl_ProfitPerTruck[[#This Row],[Final_Invoice_Amount]]-tbl_ProfitPerTruck[[#This Row],[TTL_COSTS]]</f>
        <v>505.31000000000006</v>
      </c>
    </row>
    <row r="575" spans="1:24" x14ac:dyDescent="0.35">
      <c r="A575" s="13">
        <v>45813</v>
      </c>
      <c r="B575" s="13" t="s">
        <v>552</v>
      </c>
      <c r="C575" s="1" t="s">
        <v>626</v>
      </c>
      <c r="D575" s="1" t="s">
        <v>83</v>
      </c>
      <c r="E575" s="1" t="s">
        <v>29</v>
      </c>
      <c r="F575" s="1" t="s">
        <v>30</v>
      </c>
      <c r="G575" s="1" t="s">
        <v>31</v>
      </c>
      <c r="H575" s="2">
        <v>323.44</v>
      </c>
      <c r="I575" s="3">
        <v>0.99</v>
      </c>
      <c r="J575" s="2">
        <v>47.22</v>
      </c>
      <c r="K575" s="2">
        <v>46.63</v>
      </c>
      <c r="L575" s="2">
        <v>25.69</v>
      </c>
      <c r="M575" s="2">
        <v>0</v>
      </c>
      <c r="N575" s="2">
        <v>0</v>
      </c>
      <c r="O575" s="3">
        <v>10.5</v>
      </c>
      <c r="P575" s="3">
        <v>0.45</v>
      </c>
      <c r="Q575" s="2">
        <v>2.1800000000000002</v>
      </c>
      <c r="R575" s="2">
        <v>1.01</v>
      </c>
      <c r="S575" s="2">
        <v>5.67</v>
      </c>
      <c r="T575" s="2">
        <v>7.97</v>
      </c>
      <c r="U575" s="2">
        <v>33.61</v>
      </c>
      <c r="V575" s="2">
        <f>SUM(tbl_ProfitPerTruck[[#This Row],[Truck_Fuel_Cost]:[Overhead_Allocation]])+SUM(K574:N575)</f>
        <v>429.72</v>
      </c>
      <c r="W575" s="2">
        <f>tbl_ProfitPerTruck[[#This Row],[Final_Invoice_Amount]]-SUM(tbl_ProfitPerTruck[[#This Row],[Direct_Labor_COGS]:[Permit_Fees_COGS]])</f>
        <v>251.12</v>
      </c>
      <c r="X575" s="2">
        <f>tbl_ProfitPerTruck[[#This Row],[Final_Invoice_Amount]]-tbl_ProfitPerTruck[[#This Row],[TTL_COSTS]]</f>
        <v>-106.28000000000003</v>
      </c>
    </row>
    <row r="576" spans="1:24" x14ac:dyDescent="0.35">
      <c r="A576" s="13">
        <v>45829</v>
      </c>
      <c r="B576" s="13" t="s">
        <v>552</v>
      </c>
      <c r="C576" s="1" t="s">
        <v>627</v>
      </c>
      <c r="D576" s="1" t="s">
        <v>45</v>
      </c>
      <c r="E576" s="1" t="s">
        <v>29</v>
      </c>
      <c r="F576" s="1" t="s">
        <v>34</v>
      </c>
      <c r="G576" s="1" t="s">
        <v>31</v>
      </c>
      <c r="H576" s="2">
        <v>1525.76</v>
      </c>
      <c r="I576" s="3">
        <v>2.02</v>
      </c>
      <c r="J576" s="2">
        <v>49.41</v>
      </c>
      <c r="K576" s="2">
        <v>99.59</v>
      </c>
      <c r="L576" s="2">
        <v>179.9</v>
      </c>
      <c r="M576" s="2">
        <v>0</v>
      </c>
      <c r="N576" s="2">
        <v>0</v>
      </c>
      <c r="O576" s="3">
        <v>31</v>
      </c>
      <c r="P576" s="3">
        <v>1.49</v>
      </c>
      <c r="Q576" s="2">
        <v>5.95</v>
      </c>
      <c r="R576" s="2">
        <v>1.72</v>
      </c>
      <c r="S576" s="2">
        <v>6.08</v>
      </c>
      <c r="T576" s="2">
        <v>9.01</v>
      </c>
      <c r="U576" s="2">
        <v>145.44999999999999</v>
      </c>
      <c r="V576" s="2">
        <f>SUM(tbl_ProfitPerTruck[[#This Row],[Truck_Fuel_Cost]:[Overhead_Allocation]])+SUM(K575:N576)</f>
        <v>520.02</v>
      </c>
      <c r="W576" s="2">
        <f>tbl_ProfitPerTruck[[#This Row],[Final_Invoice_Amount]]-SUM(tbl_ProfitPerTruck[[#This Row],[Direct_Labor_COGS]:[Permit_Fees_COGS]])</f>
        <v>1246.27</v>
      </c>
      <c r="X576" s="2">
        <f>tbl_ProfitPerTruck[[#This Row],[Final_Invoice_Amount]]-tbl_ProfitPerTruck[[#This Row],[TTL_COSTS]]</f>
        <v>1005.74</v>
      </c>
    </row>
    <row r="577" spans="1:24" x14ac:dyDescent="0.35">
      <c r="A577" s="13">
        <v>45817</v>
      </c>
      <c r="B577" s="13" t="s">
        <v>552</v>
      </c>
      <c r="C577" s="1" t="s">
        <v>628</v>
      </c>
      <c r="D577" s="1" t="s">
        <v>42</v>
      </c>
      <c r="E577" s="1" t="s">
        <v>24</v>
      </c>
      <c r="F577" s="1" t="s">
        <v>34</v>
      </c>
      <c r="G577" s="1" t="s">
        <v>26</v>
      </c>
      <c r="H577" s="2">
        <v>855</v>
      </c>
      <c r="I577" s="3">
        <v>3.8</v>
      </c>
      <c r="J577" s="2">
        <v>47.21</v>
      </c>
      <c r="K577" s="2">
        <v>179.42</v>
      </c>
      <c r="L577" s="2">
        <v>174.73</v>
      </c>
      <c r="M577" s="2">
        <v>0</v>
      </c>
      <c r="N577" s="2">
        <v>0</v>
      </c>
      <c r="O577" s="3">
        <v>22.1</v>
      </c>
      <c r="P577" s="3">
        <v>1.0900000000000001</v>
      </c>
      <c r="Q577" s="2">
        <v>4.59</v>
      </c>
      <c r="R577" s="2">
        <v>2.48</v>
      </c>
      <c r="S577" s="2">
        <v>4.57</v>
      </c>
      <c r="T577" s="2">
        <v>8.74</v>
      </c>
      <c r="U577" s="2">
        <v>88.33</v>
      </c>
      <c r="V577" s="2">
        <f>SUM(tbl_ProfitPerTruck[[#This Row],[Truck_Fuel_Cost]:[Overhead_Allocation]])+SUM(K576:N577)</f>
        <v>742.35</v>
      </c>
      <c r="W577" s="2">
        <f>tbl_ProfitPerTruck[[#This Row],[Final_Invoice_Amount]]-SUM(tbl_ProfitPerTruck[[#This Row],[Direct_Labor_COGS]:[Permit_Fees_COGS]])</f>
        <v>500.85</v>
      </c>
      <c r="X577" s="2">
        <f>tbl_ProfitPerTruck[[#This Row],[Final_Invoice_Amount]]-tbl_ProfitPerTruck[[#This Row],[TTL_COSTS]]</f>
        <v>112.64999999999998</v>
      </c>
    </row>
    <row r="578" spans="1:24" x14ac:dyDescent="0.35">
      <c r="A578" s="13">
        <v>45837</v>
      </c>
      <c r="B578" s="13" t="s">
        <v>552</v>
      </c>
      <c r="C578" s="1" t="s">
        <v>629</v>
      </c>
      <c r="D578" s="1" t="s">
        <v>45</v>
      </c>
      <c r="E578" s="1" t="s">
        <v>29</v>
      </c>
      <c r="F578" s="1" t="s">
        <v>34</v>
      </c>
      <c r="G578" s="1" t="s">
        <v>35</v>
      </c>
      <c r="H578" s="2">
        <v>937.69</v>
      </c>
      <c r="I578" s="3">
        <v>1.2</v>
      </c>
      <c r="J578" s="2">
        <v>51.53</v>
      </c>
      <c r="K578" s="2">
        <v>62.06</v>
      </c>
      <c r="L578" s="2">
        <v>230.92</v>
      </c>
      <c r="M578" s="2">
        <v>34.159999999999997</v>
      </c>
      <c r="N578" s="2">
        <v>0</v>
      </c>
      <c r="O578" s="3">
        <v>21.7</v>
      </c>
      <c r="P578" s="3">
        <v>0.89</v>
      </c>
      <c r="Q578" s="2">
        <v>5.4</v>
      </c>
      <c r="R578" s="2">
        <v>1.54</v>
      </c>
      <c r="S578" s="2">
        <v>6.38</v>
      </c>
      <c r="T578" s="2">
        <v>7.75</v>
      </c>
      <c r="U578" s="2">
        <v>82.65</v>
      </c>
      <c r="V578" s="2">
        <f>SUM(tbl_ProfitPerTruck[[#This Row],[Truck_Fuel_Cost]:[Overhead_Allocation]])+SUM(K577:N578)</f>
        <v>785.01</v>
      </c>
      <c r="W578" s="2">
        <f>tbl_ProfitPerTruck[[#This Row],[Final_Invoice_Amount]]-SUM(tbl_ProfitPerTruck[[#This Row],[Direct_Labor_COGS]:[Permit_Fees_COGS]])</f>
        <v>610.55000000000007</v>
      </c>
      <c r="X578" s="2">
        <f>tbl_ProfitPerTruck[[#This Row],[Final_Invoice_Amount]]-tbl_ProfitPerTruck[[#This Row],[TTL_COSTS]]</f>
        <v>152.68000000000006</v>
      </c>
    </row>
    <row r="579" spans="1:24" x14ac:dyDescent="0.35">
      <c r="A579" s="13">
        <v>45838</v>
      </c>
      <c r="B579" s="13" t="s">
        <v>552</v>
      </c>
      <c r="C579" s="1" t="s">
        <v>630</v>
      </c>
      <c r="D579" s="1" t="s">
        <v>49</v>
      </c>
      <c r="E579" s="1" t="s">
        <v>29</v>
      </c>
      <c r="F579" s="1" t="s">
        <v>34</v>
      </c>
      <c r="G579" s="1" t="s">
        <v>31</v>
      </c>
      <c r="H579" s="2">
        <v>543.08000000000004</v>
      </c>
      <c r="I579" s="3">
        <v>1.73</v>
      </c>
      <c r="J579" s="2">
        <v>46.43</v>
      </c>
      <c r="K579" s="2">
        <v>80.19</v>
      </c>
      <c r="L579" s="2">
        <v>95.77</v>
      </c>
      <c r="M579" s="2">
        <v>0</v>
      </c>
      <c r="N579" s="2">
        <v>0</v>
      </c>
      <c r="O579" s="3">
        <v>7.2</v>
      </c>
      <c r="P579" s="3">
        <v>0.36</v>
      </c>
      <c r="Q579" s="2">
        <v>1.49</v>
      </c>
      <c r="R579" s="2">
        <v>0.78</v>
      </c>
      <c r="S579" s="2">
        <v>5.96</v>
      </c>
      <c r="T579" s="2">
        <v>9.7200000000000006</v>
      </c>
      <c r="U579" s="2">
        <v>42.52</v>
      </c>
      <c r="V579" s="2">
        <f>SUM(tbl_ProfitPerTruck[[#This Row],[Truck_Fuel_Cost]:[Overhead_Allocation]])+SUM(K578:N579)</f>
        <v>563.56999999999994</v>
      </c>
      <c r="W579" s="2">
        <f>tbl_ProfitPerTruck[[#This Row],[Final_Invoice_Amount]]-SUM(tbl_ProfitPerTruck[[#This Row],[Direct_Labor_COGS]:[Permit_Fees_COGS]])</f>
        <v>367.12000000000006</v>
      </c>
      <c r="X579" s="2">
        <f>tbl_ProfitPerTruck[[#This Row],[Final_Invoice_Amount]]-tbl_ProfitPerTruck[[#This Row],[TTL_COSTS]]</f>
        <v>-20.489999999999895</v>
      </c>
    </row>
    <row r="580" spans="1:24" x14ac:dyDescent="0.35">
      <c r="A580" s="13">
        <v>45837</v>
      </c>
      <c r="B580" s="13" t="s">
        <v>552</v>
      </c>
      <c r="C580" s="1" t="s">
        <v>631</v>
      </c>
      <c r="D580" s="1" t="s">
        <v>47</v>
      </c>
      <c r="E580" s="1" t="s">
        <v>29</v>
      </c>
      <c r="F580" s="1" t="s">
        <v>34</v>
      </c>
      <c r="G580" s="1" t="s">
        <v>35</v>
      </c>
      <c r="H580" s="2">
        <v>798.88</v>
      </c>
      <c r="I580" s="3">
        <v>2.0699999999999998</v>
      </c>
      <c r="J580" s="2">
        <v>40.950000000000003</v>
      </c>
      <c r="K580" s="2">
        <v>84.74</v>
      </c>
      <c r="L580" s="2">
        <v>106.92</v>
      </c>
      <c r="M580" s="2">
        <v>0</v>
      </c>
      <c r="N580" s="2">
        <v>0</v>
      </c>
      <c r="O580" s="3">
        <v>36.9</v>
      </c>
      <c r="P580" s="3">
        <v>1.77</v>
      </c>
      <c r="Q580" s="2">
        <v>7.18</v>
      </c>
      <c r="R580" s="2">
        <v>3.27</v>
      </c>
      <c r="S580" s="2">
        <v>6.08</v>
      </c>
      <c r="T580" s="2">
        <v>10.67</v>
      </c>
      <c r="U580" s="2">
        <v>50.57</v>
      </c>
      <c r="V580" s="2">
        <f>SUM(tbl_ProfitPerTruck[[#This Row],[Truck_Fuel_Cost]:[Overhead_Allocation]])+SUM(K579:N580)</f>
        <v>445.39</v>
      </c>
      <c r="W580" s="2">
        <f>tbl_ProfitPerTruck[[#This Row],[Final_Invoice_Amount]]-SUM(tbl_ProfitPerTruck[[#This Row],[Direct_Labor_COGS]:[Permit_Fees_COGS]])</f>
        <v>607.22</v>
      </c>
      <c r="X580" s="2">
        <f>tbl_ProfitPerTruck[[#This Row],[Final_Invoice_Amount]]-tbl_ProfitPerTruck[[#This Row],[TTL_COSTS]]</f>
        <v>353.49</v>
      </c>
    </row>
    <row r="581" spans="1:24" x14ac:dyDescent="0.35">
      <c r="A581" s="13">
        <v>45818</v>
      </c>
      <c r="B581" s="13" t="s">
        <v>552</v>
      </c>
      <c r="C581" s="1" t="s">
        <v>632</v>
      </c>
      <c r="D581" s="1" t="s">
        <v>72</v>
      </c>
      <c r="E581" s="1" t="s">
        <v>29</v>
      </c>
      <c r="F581" s="1" t="s">
        <v>34</v>
      </c>
      <c r="G581" s="1" t="s">
        <v>26</v>
      </c>
      <c r="H581" s="2">
        <v>540.34</v>
      </c>
      <c r="I581" s="3">
        <v>2.97</v>
      </c>
      <c r="J581" s="2">
        <v>39.5</v>
      </c>
      <c r="K581" s="2">
        <v>117.25</v>
      </c>
      <c r="L581" s="2">
        <v>74.489999999999995</v>
      </c>
      <c r="M581" s="2">
        <v>0</v>
      </c>
      <c r="N581" s="2">
        <v>0</v>
      </c>
      <c r="O581" s="3">
        <v>16.399999999999999</v>
      </c>
      <c r="P581" s="3">
        <v>0.65</v>
      </c>
      <c r="Q581" s="2">
        <v>4.42</v>
      </c>
      <c r="R581" s="2">
        <v>1.06</v>
      </c>
      <c r="S581" s="2">
        <v>5.18</v>
      </c>
      <c r="T581" s="2">
        <v>8.4</v>
      </c>
      <c r="U581" s="2">
        <v>36.549999999999997</v>
      </c>
      <c r="V581" s="2">
        <f>SUM(tbl_ProfitPerTruck[[#This Row],[Truck_Fuel_Cost]:[Overhead_Allocation]])+SUM(K580:N581)</f>
        <v>439.01</v>
      </c>
      <c r="W581" s="2">
        <f>tbl_ProfitPerTruck[[#This Row],[Final_Invoice_Amount]]-SUM(tbl_ProfitPerTruck[[#This Row],[Direct_Labor_COGS]:[Permit_Fees_COGS]])</f>
        <v>348.6</v>
      </c>
      <c r="X581" s="2">
        <f>tbl_ProfitPerTruck[[#This Row],[Final_Invoice_Amount]]-tbl_ProfitPerTruck[[#This Row],[TTL_COSTS]]</f>
        <v>101.33000000000004</v>
      </c>
    </row>
    <row r="582" spans="1:24" x14ac:dyDescent="0.35">
      <c r="A582" s="13">
        <v>45834</v>
      </c>
      <c r="B582" s="13" t="s">
        <v>552</v>
      </c>
      <c r="C582" s="1" t="s">
        <v>633</v>
      </c>
      <c r="D582" s="1" t="s">
        <v>39</v>
      </c>
      <c r="E582" s="1" t="s">
        <v>40</v>
      </c>
      <c r="F582" s="1" t="s">
        <v>34</v>
      </c>
      <c r="G582" s="1" t="s">
        <v>31</v>
      </c>
      <c r="H582" s="2">
        <v>782.84</v>
      </c>
      <c r="I582" s="3">
        <v>3.4</v>
      </c>
      <c r="J582" s="2">
        <v>47.29</v>
      </c>
      <c r="K582" s="2">
        <v>160.81</v>
      </c>
      <c r="L582" s="2">
        <v>185.46</v>
      </c>
      <c r="M582" s="2">
        <v>0</v>
      </c>
      <c r="N582" s="2">
        <v>0</v>
      </c>
      <c r="O582" s="3">
        <v>22.1</v>
      </c>
      <c r="P582" s="3">
        <v>0.95</v>
      </c>
      <c r="Q582" s="2">
        <v>5.82</v>
      </c>
      <c r="R582" s="2">
        <v>1.41</v>
      </c>
      <c r="S582" s="2">
        <v>7.18</v>
      </c>
      <c r="T582" s="2">
        <v>9.2899999999999991</v>
      </c>
      <c r="U582" s="2">
        <v>78.77</v>
      </c>
      <c r="V582" s="2">
        <f>SUM(tbl_ProfitPerTruck[[#This Row],[Truck_Fuel_Cost]:[Overhead_Allocation]])+SUM(K581:N582)</f>
        <v>640.48</v>
      </c>
      <c r="W582" s="2">
        <f>tbl_ProfitPerTruck[[#This Row],[Final_Invoice_Amount]]-SUM(tbl_ProfitPerTruck[[#This Row],[Direct_Labor_COGS]:[Permit_Fees_COGS]])</f>
        <v>436.57000000000005</v>
      </c>
      <c r="X582" s="2">
        <f>tbl_ProfitPerTruck[[#This Row],[Final_Invoice_Amount]]-tbl_ProfitPerTruck[[#This Row],[TTL_COSTS]]</f>
        <v>142.36000000000001</v>
      </c>
    </row>
    <row r="583" spans="1:24" x14ac:dyDescent="0.35">
      <c r="A583" s="13">
        <v>45819</v>
      </c>
      <c r="B583" s="13" t="s">
        <v>552</v>
      </c>
      <c r="C583" s="1" t="s">
        <v>634</v>
      </c>
      <c r="D583" s="1" t="s">
        <v>51</v>
      </c>
      <c r="E583" s="1" t="s">
        <v>29</v>
      </c>
      <c r="F583" s="1" t="s">
        <v>34</v>
      </c>
      <c r="G583" s="1" t="s">
        <v>43</v>
      </c>
      <c r="H583" s="2">
        <v>480.31</v>
      </c>
      <c r="I583" s="3">
        <v>3.54</v>
      </c>
      <c r="J583" s="2">
        <v>42.05</v>
      </c>
      <c r="K583" s="2">
        <v>148.77000000000001</v>
      </c>
      <c r="L583" s="2">
        <v>89.48</v>
      </c>
      <c r="M583" s="2">
        <v>0</v>
      </c>
      <c r="N583" s="2">
        <v>0</v>
      </c>
      <c r="O583" s="3">
        <v>10.5</v>
      </c>
      <c r="P583" s="3">
        <v>0.49</v>
      </c>
      <c r="Q583" s="2">
        <v>2.85</v>
      </c>
      <c r="R583" s="2">
        <v>0.8</v>
      </c>
      <c r="S583" s="2">
        <v>5.62</v>
      </c>
      <c r="T583" s="2">
        <v>8.92</v>
      </c>
      <c r="U583" s="2">
        <v>52.93</v>
      </c>
      <c r="V583" s="2">
        <f>SUM(tbl_ProfitPerTruck[[#This Row],[Truck_Fuel_Cost]:[Overhead_Allocation]])+SUM(K582:N583)</f>
        <v>655.64</v>
      </c>
      <c r="W583" s="2">
        <f>tbl_ProfitPerTruck[[#This Row],[Final_Invoice_Amount]]-SUM(tbl_ProfitPerTruck[[#This Row],[Direct_Labor_COGS]:[Permit_Fees_COGS]])</f>
        <v>242.06</v>
      </c>
      <c r="X583" s="2">
        <f>tbl_ProfitPerTruck[[#This Row],[Final_Invoice_Amount]]-tbl_ProfitPerTruck[[#This Row],[TTL_COSTS]]</f>
        <v>-175.32999999999998</v>
      </c>
    </row>
    <row r="584" spans="1:24" x14ac:dyDescent="0.35">
      <c r="A584" s="13">
        <v>45831</v>
      </c>
      <c r="B584" s="13" t="s">
        <v>552</v>
      </c>
      <c r="C584" s="1" t="s">
        <v>635</v>
      </c>
      <c r="D584" s="1" t="s">
        <v>42</v>
      </c>
      <c r="E584" s="1" t="s">
        <v>24</v>
      </c>
      <c r="F584" s="1" t="s">
        <v>25</v>
      </c>
      <c r="G584" s="1" t="s">
        <v>35</v>
      </c>
      <c r="H584" s="2">
        <v>10429.42</v>
      </c>
      <c r="I584" s="3">
        <v>12.67</v>
      </c>
      <c r="J584" s="2">
        <v>41.07</v>
      </c>
      <c r="K584" s="2">
        <v>520.26</v>
      </c>
      <c r="L584" s="2">
        <v>3306.3</v>
      </c>
      <c r="M584" s="2">
        <v>0</v>
      </c>
      <c r="N584" s="2">
        <v>0</v>
      </c>
      <c r="O584" s="3">
        <v>6.7</v>
      </c>
      <c r="P584" s="3">
        <v>0.21</v>
      </c>
      <c r="Q584" s="2">
        <v>1.6</v>
      </c>
      <c r="R584" s="2">
        <v>0.67</v>
      </c>
      <c r="S584" s="2">
        <v>7.06</v>
      </c>
      <c r="T584" s="2">
        <v>7.7</v>
      </c>
      <c r="U584" s="2">
        <v>966.3</v>
      </c>
      <c r="V584" s="2">
        <f>SUM(tbl_ProfitPerTruck[[#This Row],[Truck_Fuel_Cost]:[Overhead_Allocation]])+SUM(K583:N584)</f>
        <v>5048.1400000000003</v>
      </c>
      <c r="W584" s="2">
        <f>tbl_ProfitPerTruck[[#This Row],[Final_Invoice_Amount]]-SUM(tbl_ProfitPerTruck[[#This Row],[Direct_Labor_COGS]:[Permit_Fees_COGS]])</f>
        <v>6602.86</v>
      </c>
      <c r="X584" s="2">
        <f>tbl_ProfitPerTruck[[#This Row],[Final_Invoice_Amount]]-tbl_ProfitPerTruck[[#This Row],[TTL_COSTS]]</f>
        <v>5381.28</v>
      </c>
    </row>
    <row r="585" spans="1:24" x14ac:dyDescent="0.35">
      <c r="A585" s="13">
        <v>45821</v>
      </c>
      <c r="B585" s="13" t="s">
        <v>552</v>
      </c>
      <c r="C585" s="1" t="s">
        <v>636</v>
      </c>
      <c r="D585" s="1" t="s">
        <v>47</v>
      </c>
      <c r="E585" s="1" t="s">
        <v>29</v>
      </c>
      <c r="F585" s="1" t="s">
        <v>34</v>
      </c>
      <c r="G585" s="1" t="s">
        <v>52</v>
      </c>
      <c r="H585" s="2">
        <v>352.55</v>
      </c>
      <c r="I585" s="3">
        <v>1.66</v>
      </c>
      <c r="J585" s="2">
        <v>44.27</v>
      </c>
      <c r="K585" s="2">
        <v>73.48</v>
      </c>
      <c r="L585" s="2">
        <v>66.75</v>
      </c>
      <c r="M585" s="2">
        <v>0</v>
      </c>
      <c r="N585" s="2">
        <v>0</v>
      </c>
      <c r="O585" s="3">
        <v>8.1</v>
      </c>
      <c r="P585" s="3">
        <v>0.39</v>
      </c>
      <c r="Q585" s="2">
        <v>2.0099999999999998</v>
      </c>
      <c r="R585" s="2">
        <v>0.65</v>
      </c>
      <c r="S585" s="2">
        <v>7.38</v>
      </c>
      <c r="T585" s="2">
        <v>10</v>
      </c>
      <c r="U585" s="2">
        <v>38.229999999999997</v>
      </c>
      <c r="V585" s="2">
        <f>SUM(tbl_ProfitPerTruck[[#This Row],[Truck_Fuel_Cost]:[Overhead_Allocation]])+SUM(K584:N585)</f>
        <v>4025.0600000000004</v>
      </c>
      <c r="W585" s="2">
        <f>tbl_ProfitPerTruck[[#This Row],[Final_Invoice_Amount]]-SUM(tbl_ProfitPerTruck[[#This Row],[Direct_Labor_COGS]:[Permit_Fees_COGS]])</f>
        <v>212.32</v>
      </c>
      <c r="X585" s="2">
        <f>tbl_ProfitPerTruck[[#This Row],[Final_Invoice_Amount]]-tbl_ProfitPerTruck[[#This Row],[TTL_COSTS]]</f>
        <v>-3672.51</v>
      </c>
    </row>
    <row r="586" spans="1:24" x14ac:dyDescent="0.35">
      <c r="A586" s="13">
        <v>45832</v>
      </c>
      <c r="B586" s="13" t="s">
        <v>552</v>
      </c>
      <c r="C586" s="1" t="s">
        <v>637</v>
      </c>
      <c r="D586" s="1" t="s">
        <v>72</v>
      </c>
      <c r="E586" s="1" t="s">
        <v>29</v>
      </c>
      <c r="F586" s="1" t="s">
        <v>34</v>
      </c>
      <c r="G586" s="1" t="s">
        <v>35</v>
      </c>
      <c r="H586" s="2">
        <v>957.28</v>
      </c>
      <c r="I586" s="3">
        <v>2.84</v>
      </c>
      <c r="J586" s="2">
        <v>42.86</v>
      </c>
      <c r="K586" s="2">
        <v>121.59</v>
      </c>
      <c r="L586" s="2">
        <v>132.38</v>
      </c>
      <c r="M586" s="2">
        <v>0</v>
      </c>
      <c r="N586" s="2">
        <v>0</v>
      </c>
      <c r="O586" s="3">
        <v>11.1</v>
      </c>
      <c r="P586" s="3">
        <v>0.57999999999999996</v>
      </c>
      <c r="Q586" s="2">
        <v>2.5499999999999998</v>
      </c>
      <c r="R586" s="2">
        <v>1.22</v>
      </c>
      <c r="S586" s="2">
        <v>7.36</v>
      </c>
      <c r="T586" s="2">
        <v>9.02</v>
      </c>
      <c r="U586" s="2">
        <v>86.52</v>
      </c>
      <c r="V586" s="2">
        <f>SUM(tbl_ProfitPerTruck[[#This Row],[Truck_Fuel_Cost]:[Overhead_Allocation]])+SUM(K585:N586)</f>
        <v>500.87</v>
      </c>
      <c r="W586" s="2">
        <f>tbl_ProfitPerTruck[[#This Row],[Final_Invoice_Amount]]-SUM(tbl_ProfitPerTruck[[#This Row],[Direct_Labor_COGS]:[Permit_Fees_COGS]])</f>
        <v>703.31</v>
      </c>
      <c r="X586" s="2">
        <f>tbl_ProfitPerTruck[[#This Row],[Final_Invoice_Amount]]-tbl_ProfitPerTruck[[#This Row],[TTL_COSTS]]</f>
        <v>456.40999999999997</v>
      </c>
    </row>
    <row r="587" spans="1:24" x14ac:dyDescent="0.35">
      <c r="A587" s="13">
        <v>45813</v>
      </c>
      <c r="B587" s="13" t="s">
        <v>552</v>
      </c>
      <c r="C587" s="1" t="s">
        <v>638</v>
      </c>
      <c r="D587" s="1" t="s">
        <v>42</v>
      </c>
      <c r="E587" s="1" t="s">
        <v>24</v>
      </c>
      <c r="F587" s="1" t="s">
        <v>34</v>
      </c>
      <c r="G587" s="1" t="s">
        <v>35</v>
      </c>
      <c r="H587" s="2">
        <v>1011.03</v>
      </c>
      <c r="I587" s="3">
        <v>2.27</v>
      </c>
      <c r="J587" s="2">
        <v>37.99</v>
      </c>
      <c r="K587" s="2">
        <v>86.07</v>
      </c>
      <c r="L587" s="2">
        <v>211.51</v>
      </c>
      <c r="M587" s="2">
        <v>0</v>
      </c>
      <c r="N587" s="2">
        <v>0</v>
      </c>
      <c r="O587" s="3">
        <v>10.3</v>
      </c>
      <c r="P587" s="3">
        <v>0.65</v>
      </c>
      <c r="Q587" s="2">
        <v>2.7</v>
      </c>
      <c r="R587" s="2">
        <v>1.23</v>
      </c>
      <c r="S587" s="2">
        <v>4.57</v>
      </c>
      <c r="T587" s="2">
        <v>7.56</v>
      </c>
      <c r="U587" s="2">
        <v>97.63</v>
      </c>
      <c r="V587" s="2">
        <f>SUM(tbl_ProfitPerTruck[[#This Row],[Truck_Fuel_Cost]:[Overhead_Allocation]])+SUM(K586:N587)</f>
        <v>665.24</v>
      </c>
      <c r="W587" s="2">
        <f>tbl_ProfitPerTruck[[#This Row],[Final_Invoice_Amount]]-SUM(tbl_ProfitPerTruck[[#This Row],[Direct_Labor_COGS]:[Permit_Fees_COGS]])</f>
        <v>713.45</v>
      </c>
      <c r="X587" s="2">
        <f>tbl_ProfitPerTruck[[#This Row],[Final_Invoice_Amount]]-tbl_ProfitPerTruck[[#This Row],[TTL_COSTS]]</f>
        <v>345.78999999999996</v>
      </c>
    </row>
    <row r="588" spans="1:24" x14ac:dyDescent="0.35">
      <c r="A588" s="13">
        <v>45838</v>
      </c>
      <c r="B588" s="13" t="s">
        <v>552</v>
      </c>
      <c r="C588" s="1" t="s">
        <v>639</v>
      </c>
      <c r="D588" s="1" t="s">
        <v>42</v>
      </c>
      <c r="E588" s="1" t="s">
        <v>24</v>
      </c>
      <c r="F588" s="1" t="s">
        <v>25</v>
      </c>
      <c r="G588" s="1" t="s">
        <v>52</v>
      </c>
      <c r="H588" s="2">
        <v>10587.45</v>
      </c>
      <c r="I588" s="3">
        <v>5.53</v>
      </c>
      <c r="J588" s="2">
        <v>48.2</v>
      </c>
      <c r="K588" s="2">
        <v>266.29000000000002</v>
      </c>
      <c r="L588" s="2">
        <v>3376.9</v>
      </c>
      <c r="M588" s="2">
        <v>0</v>
      </c>
      <c r="N588" s="2">
        <v>0</v>
      </c>
      <c r="O588" s="3">
        <v>24.3</v>
      </c>
      <c r="P588" s="3">
        <v>1.22</v>
      </c>
      <c r="Q588" s="2">
        <v>5.97</v>
      </c>
      <c r="R588" s="2">
        <v>2.85</v>
      </c>
      <c r="S588" s="2">
        <v>7.29</v>
      </c>
      <c r="T588" s="2">
        <v>10.95</v>
      </c>
      <c r="U588" s="2">
        <v>1094.78</v>
      </c>
      <c r="V588" s="2">
        <f>SUM(tbl_ProfitPerTruck[[#This Row],[Truck_Fuel_Cost]:[Overhead_Allocation]])+SUM(K587:N588)</f>
        <v>5062.6099999999997</v>
      </c>
      <c r="W588" s="2">
        <f>tbl_ProfitPerTruck[[#This Row],[Final_Invoice_Amount]]-SUM(tbl_ProfitPerTruck[[#This Row],[Direct_Labor_COGS]:[Permit_Fees_COGS]])</f>
        <v>6944.26</v>
      </c>
      <c r="X588" s="2">
        <f>tbl_ProfitPerTruck[[#This Row],[Final_Invoice_Amount]]-tbl_ProfitPerTruck[[#This Row],[TTL_COSTS]]</f>
        <v>5524.8400000000011</v>
      </c>
    </row>
    <row r="589" spans="1:24" x14ac:dyDescent="0.35">
      <c r="A589" s="13">
        <v>45826</v>
      </c>
      <c r="B589" s="13" t="s">
        <v>552</v>
      </c>
      <c r="C589" s="1" t="s">
        <v>640</v>
      </c>
      <c r="D589" s="1" t="s">
        <v>57</v>
      </c>
      <c r="E589" s="1" t="s">
        <v>24</v>
      </c>
      <c r="F589" s="1" t="s">
        <v>25</v>
      </c>
      <c r="G589" s="1" t="s">
        <v>31</v>
      </c>
      <c r="H589" s="2">
        <v>13258.39</v>
      </c>
      <c r="I589" s="3">
        <v>12.27</v>
      </c>
      <c r="J589" s="2">
        <v>43.6</v>
      </c>
      <c r="K589" s="2">
        <v>534.95000000000005</v>
      </c>
      <c r="L589" s="2">
        <v>3902.11</v>
      </c>
      <c r="M589" s="2">
        <v>0</v>
      </c>
      <c r="N589" s="2">
        <v>136.76</v>
      </c>
      <c r="O589" s="3">
        <v>16.2</v>
      </c>
      <c r="P589" s="3">
        <v>0.79</v>
      </c>
      <c r="Q589" s="2">
        <v>4.2699999999999996</v>
      </c>
      <c r="R589" s="2">
        <v>1.6</v>
      </c>
      <c r="S589" s="2">
        <v>6.87</v>
      </c>
      <c r="T589" s="2">
        <v>8.75</v>
      </c>
      <c r="U589" s="2">
        <v>1117.4100000000001</v>
      </c>
      <c r="V589" s="2">
        <f>SUM(tbl_ProfitPerTruck[[#This Row],[Truck_Fuel_Cost]:[Overhead_Allocation]])+SUM(K588:N589)</f>
        <v>9355.91</v>
      </c>
      <c r="W589" s="2">
        <f>tbl_ProfitPerTruck[[#This Row],[Final_Invoice_Amount]]-SUM(tbl_ProfitPerTruck[[#This Row],[Direct_Labor_COGS]:[Permit_Fees_COGS]])</f>
        <v>8684.57</v>
      </c>
      <c r="X589" s="2">
        <f>tbl_ProfitPerTruck[[#This Row],[Final_Invoice_Amount]]-tbl_ProfitPerTruck[[#This Row],[TTL_COSTS]]</f>
        <v>3902.4799999999996</v>
      </c>
    </row>
    <row r="590" spans="1:24" x14ac:dyDescent="0.35">
      <c r="A590" s="13">
        <v>45817</v>
      </c>
      <c r="B590" s="13" t="s">
        <v>552</v>
      </c>
      <c r="C590" s="1" t="s">
        <v>641</v>
      </c>
      <c r="D590" s="1" t="s">
        <v>23</v>
      </c>
      <c r="E590" s="1" t="s">
        <v>24</v>
      </c>
      <c r="F590" s="1" t="s">
        <v>25</v>
      </c>
      <c r="G590" s="1" t="s">
        <v>37</v>
      </c>
      <c r="H590" s="2">
        <v>10736.9</v>
      </c>
      <c r="I590" s="3">
        <v>9.5500000000000007</v>
      </c>
      <c r="J590" s="2">
        <v>43.26</v>
      </c>
      <c r="K590" s="2">
        <v>413.08</v>
      </c>
      <c r="L590" s="2">
        <v>3970.6</v>
      </c>
      <c r="M590" s="2">
        <v>0</v>
      </c>
      <c r="N590" s="2">
        <v>339.37</v>
      </c>
      <c r="O590" s="3">
        <v>31</v>
      </c>
      <c r="P590" s="3">
        <v>1.45</v>
      </c>
      <c r="Q590" s="2">
        <v>6.31</v>
      </c>
      <c r="R590" s="2">
        <v>3.59</v>
      </c>
      <c r="S590" s="2">
        <v>6.31</v>
      </c>
      <c r="T590" s="2">
        <v>7.53</v>
      </c>
      <c r="U590" s="2">
        <v>1013.14</v>
      </c>
      <c r="V590" s="2">
        <f>SUM(tbl_ProfitPerTruck[[#This Row],[Truck_Fuel_Cost]:[Overhead_Allocation]])+SUM(K589:N590)</f>
        <v>10333.75</v>
      </c>
      <c r="W590" s="2">
        <f>tbl_ProfitPerTruck[[#This Row],[Final_Invoice_Amount]]-SUM(tbl_ProfitPerTruck[[#This Row],[Direct_Labor_COGS]:[Permit_Fees_COGS]])</f>
        <v>6013.8499999999995</v>
      </c>
      <c r="X590" s="2">
        <f>tbl_ProfitPerTruck[[#This Row],[Final_Invoice_Amount]]-tbl_ProfitPerTruck[[#This Row],[TTL_COSTS]]</f>
        <v>403.14999999999964</v>
      </c>
    </row>
    <row r="591" spans="1:24" x14ac:dyDescent="0.35">
      <c r="A591" s="13">
        <v>45832</v>
      </c>
      <c r="B591" s="13" t="s">
        <v>552</v>
      </c>
      <c r="C591" s="1" t="s">
        <v>642</v>
      </c>
      <c r="D591" s="1" t="s">
        <v>23</v>
      </c>
      <c r="E591" s="1" t="s">
        <v>24</v>
      </c>
      <c r="F591" s="1" t="s">
        <v>34</v>
      </c>
      <c r="G591" s="1" t="s">
        <v>26</v>
      </c>
      <c r="H591" s="2">
        <v>738.59</v>
      </c>
      <c r="I591" s="3">
        <v>3.84</v>
      </c>
      <c r="J591" s="2">
        <v>41.75</v>
      </c>
      <c r="K591" s="2">
        <v>160.44999999999999</v>
      </c>
      <c r="L591" s="2">
        <v>98.94</v>
      </c>
      <c r="M591" s="2">
        <v>0</v>
      </c>
      <c r="N591" s="2">
        <v>0</v>
      </c>
      <c r="O591" s="3">
        <v>36.9</v>
      </c>
      <c r="P591" s="3">
        <v>1.73</v>
      </c>
      <c r="Q591" s="2">
        <v>8.6</v>
      </c>
      <c r="R591" s="2">
        <v>3.94</v>
      </c>
      <c r="S591" s="2">
        <v>6.71</v>
      </c>
      <c r="T591" s="2">
        <v>10.32</v>
      </c>
      <c r="U591" s="2">
        <v>49.34</v>
      </c>
      <c r="V591" s="2">
        <f>SUM(tbl_ProfitPerTruck[[#This Row],[Truck_Fuel_Cost]:[Overhead_Allocation]])+SUM(K590:N591)</f>
        <v>5061.3499999999995</v>
      </c>
      <c r="W591" s="2">
        <f>tbl_ProfitPerTruck[[#This Row],[Final_Invoice_Amount]]-SUM(tbl_ProfitPerTruck[[#This Row],[Direct_Labor_COGS]:[Permit_Fees_COGS]])</f>
        <v>479.20000000000005</v>
      </c>
      <c r="X591" s="2">
        <f>tbl_ProfitPerTruck[[#This Row],[Final_Invoice_Amount]]-tbl_ProfitPerTruck[[#This Row],[TTL_COSTS]]</f>
        <v>-4322.7599999999993</v>
      </c>
    </row>
    <row r="592" spans="1:24" x14ac:dyDescent="0.35">
      <c r="A592" s="13">
        <v>45809</v>
      </c>
      <c r="B592" s="13" t="s">
        <v>552</v>
      </c>
      <c r="C592" s="1" t="s">
        <v>643</v>
      </c>
      <c r="D592" s="1" t="s">
        <v>28</v>
      </c>
      <c r="E592" s="1" t="s">
        <v>29</v>
      </c>
      <c r="F592" s="1" t="s">
        <v>34</v>
      </c>
      <c r="G592" s="1" t="s">
        <v>37</v>
      </c>
      <c r="H592" s="2">
        <v>649.29999999999995</v>
      </c>
      <c r="I592" s="3">
        <v>0.96</v>
      </c>
      <c r="J592" s="2">
        <v>49</v>
      </c>
      <c r="K592" s="2">
        <v>47.06</v>
      </c>
      <c r="L592" s="2">
        <v>97.05</v>
      </c>
      <c r="M592" s="2">
        <v>0</v>
      </c>
      <c r="N592" s="2">
        <v>0</v>
      </c>
      <c r="O592" s="3">
        <v>13.7</v>
      </c>
      <c r="P592" s="3">
        <v>0.74</v>
      </c>
      <c r="Q592" s="2">
        <v>2.6</v>
      </c>
      <c r="R592" s="2">
        <v>1.6</v>
      </c>
      <c r="S592" s="2">
        <v>6.37</v>
      </c>
      <c r="T592" s="2">
        <v>10.53</v>
      </c>
      <c r="U592" s="2">
        <v>50.57</v>
      </c>
      <c r="V592" s="2">
        <f>SUM(tbl_ProfitPerTruck[[#This Row],[Truck_Fuel_Cost]:[Overhead_Allocation]])+SUM(K591:N592)</f>
        <v>475.17</v>
      </c>
      <c r="W592" s="2">
        <f>tbl_ProfitPerTruck[[#This Row],[Final_Invoice_Amount]]-SUM(tbl_ProfitPerTruck[[#This Row],[Direct_Labor_COGS]:[Permit_Fees_COGS]])</f>
        <v>505.18999999999994</v>
      </c>
      <c r="X592" s="2">
        <f>tbl_ProfitPerTruck[[#This Row],[Final_Invoice_Amount]]-tbl_ProfitPerTruck[[#This Row],[TTL_COSTS]]</f>
        <v>174.12999999999994</v>
      </c>
    </row>
    <row r="593" spans="1:24" x14ac:dyDescent="0.35">
      <c r="A593" s="13">
        <v>45838</v>
      </c>
      <c r="B593" s="13" t="s">
        <v>552</v>
      </c>
      <c r="C593" s="1" t="s">
        <v>644</v>
      </c>
      <c r="D593" s="1" t="s">
        <v>33</v>
      </c>
      <c r="E593" s="1" t="s">
        <v>29</v>
      </c>
      <c r="F593" s="1" t="s">
        <v>34</v>
      </c>
      <c r="G593" s="1" t="s">
        <v>26</v>
      </c>
      <c r="H593" s="2">
        <v>1426.29</v>
      </c>
      <c r="I593" s="3">
        <v>2.0299999999999998</v>
      </c>
      <c r="J593" s="2">
        <v>41.95</v>
      </c>
      <c r="K593" s="2">
        <v>85.23</v>
      </c>
      <c r="L593" s="2">
        <v>327.5</v>
      </c>
      <c r="M593" s="2">
        <v>0</v>
      </c>
      <c r="N593" s="2">
        <v>0</v>
      </c>
      <c r="O593" s="3">
        <v>30.5</v>
      </c>
      <c r="P593" s="3">
        <v>1.49</v>
      </c>
      <c r="Q593" s="2">
        <v>7.64</v>
      </c>
      <c r="R593" s="2">
        <v>2.57</v>
      </c>
      <c r="S593" s="2">
        <v>5.65</v>
      </c>
      <c r="T593" s="2">
        <v>8.11</v>
      </c>
      <c r="U593" s="2">
        <v>156.15</v>
      </c>
      <c r="V593" s="2">
        <f>SUM(tbl_ProfitPerTruck[[#This Row],[Truck_Fuel_Cost]:[Overhead_Allocation]])+SUM(K592:N593)</f>
        <v>736.96</v>
      </c>
      <c r="W593" s="2">
        <f>tbl_ProfitPerTruck[[#This Row],[Final_Invoice_Amount]]-SUM(tbl_ProfitPerTruck[[#This Row],[Direct_Labor_COGS]:[Permit_Fees_COGS]])</f>
        <v>1013.56</v>
      </c>
      <c r="X593" s="2">
        <f>tbl_ProfitPerTruck[[#This Row],[Final_Invoice_Amount]]-tbl_ProfitPerTruck[[#This Row],[TTL_COSTS]]</f>
        <v>689.32999999999993</v>
      </c>
    </row>
    <row r="594" spans="1:24" x14ac:dyDescent="0.35">
      <c r="A594" s="13">
        <v>45809</v>
      </c>
      <c r="B594" s="13" t="s">
        <v>552</v>
      </c>
      <c r="C594" s="1" t="s">
        <v>645</v>
      </c>
      <c r="D594" s="1" t="s">
        <v>23</v>
      </c>
      <c r="E594" s="1" t="s">
        <v>24</v>
      </c>
      <c r="F594" s="1" t="s">
        <v>34</v>
      </c>
      <c r="G594" s="1" t="s">
        <v>31</v>
      </c>
      <c r="H594" s="2">
        <v>974.65</v>
      </c>
      <c r="I594" s="3">
        <v>2.8</v>
      </c>
      <c r="J594" s="2">
        <v>48.75</v>
      </c>
      <c r="K594" s="2">
        <v>136.66</v>
      </c>
      <c r="L594" s="2">
        <v>128.46</v>
      </c>
      <c r="M594" s="2">
        <v>0</v>
      </c>
      <c r="N594" s="2">
        <v>0</v>
      </c>
      <c r="O594" s="3">
        <v>7</v>
      </c>
      <c r="P594" s="3">
        <v>0.39</v>
      </c>
      <c r="Q594" s="2">
        <v>1.89</v>
      </c>
      <c r="R594" s="2">
        <v>0.51</v>
      </c>
      <c r="S594" s="2">
        <v>6.51</v>
      </c>
      <c r="T594" s="2">
        <v>7.94</v>
      </c>
      <c r="U594" s="2">
        <v>95.02</v>
      </c>
      <c r="V594" s="2">
        <f>SUM(tbl_ProfitPerTruck[[#This Row],[Truck_Fuel_Cost]:[Overhead_Allocation]])+SUM(K593:N594)</f>
        <v>789.72</v>
      </c>
      <c r="W594" s="2">
        <f>tbl_ProfitPerTruck[[#This Row],[Final_Invoice_Amount]]-SUM(tbl_ProfitPerTruck[[#This Row],[Direct_Labor_COGS]:[Permit_Fees_COGS]])</f>
        <v>709.53</v>
      </c>
      <c r="X594" s="2">
        <f>tbl_ProfitPerTruck[[#This Row],[Final_Invoice_Amount]]-tbl_ProfitPerTruck[[#This Row],[TTL_COSTS]]</f>
        <v>184.92999999999995</v>
      </c>
    </row>
    <row r="595" spans="1:24" x14ac:dyDescent="0.35">
      <c r="A595" s="13">
        <v>45814</v>
      </c>
      <c r="B595" s="13" t="s">
        <v>552</v>
      </c>
      <c r="C595" s="1" t="s">
        <v>646</v>
      </c>
      <c r="D595" s="1" t="s">
        <v>33</v>
      </c>
      <c r="E595" s="1" t="s">
        <v>29</v>
      </c>
      <c r="F595" s="1" t="s">
        <v>34</v>
      </c>
      <c r="G595" s="1" t="s">
        <v>52</v>
      </c>
      <c r="H595" s="2">
        <v>955.26</v>
      </c>
      <c r="I595" s="3">
        <v>3.2</v>
      </c>
      <c r="J595" s="2">
        <v>47.56</v>
      </c>
      <c r="K595" s="2">
        <v>152.41999999999999</v>
      </c>
      <c r="L595" s="2">
        <v>240.07</v>
      </c>
      <c r="M595" s="2">
        <v>0</v>
      </c>
      <c r="N595" s="2">
        <v>0</v>
      </c>
      <c r="O595" s="3">
        <v>15</v>
      </c>
      <c r="P595" s="3">
        <v>0.72</v>
      </c>
      <c r="Q595" s="2">
        <v>2.75</v>
      </c>
      <c r="R595" s="2">
        <v>1.42</v>
      </c>
      <c r="S595" s="2">
        <v>4.6500000000000004</v>
      </c>
      <c r="T595" s="2">
        <v>11.63</v>
      </c>
      <c r="U595" s="2">
        <v>112.43</v>
      </c>
      <c r="V595" s="2">
        <f>SUM(tbl_ProfitPerTruck[[#This Row],[Truck_Fuel_Cost]:[Overhead_Allocation]])+SUM(K594:N595)</f>
        <v>790.4899999999999</v>
      </c>
      <c r="W595" s="2">
        <f>tbl_ProfitPerTruck[[#This Row],[Final_Invoice_Amount]]-SUM(tbl_ProfitPerTruck[[#This Row],[Direct_Labor_COGS]:[Permit_Fees_COGS]])</f>
        <v>562.77</v>
      </c>
      <c r="X595" s="2">
        <f>tbl_ProfitPerTruck[[#This Row],[Final_Invoice_Amount]]-tbl_ProfitPerTruck[[#This Row],[TTL_COSTS]]</f>
        <v>164.7700000000001</v>
      </c>
    </row>
    <row r="596" spans="1:24" x14ac:dyDescent="0.35">
      <c r="A596" s="13">
        <v>45821</v>
      </c>
      <c r="B596" s="13" t="s">
        <v>552</v>
      </c>
      <c r="C596" s="1" t="s">
        <v>647</v>
      </c>
      <c r="D596" s="1" t="s">
        <v>28</v>
      </c>
      <c r="E596" s="1" t="s">
        <v>29</v>
      </c>
      <c r="F596" s="1" t="s">
        <v>34</v>
      </c>
      <c r="G596" s="1" t="s">
        <v>26</v>
      </c>
      <c r="H596" s="2">
        <v>899.9</v>
      </c>
      <c r="I596" s="3">
        <v>3.08</v>
      </c>
      <c r="J596" s="2">
        <v>46.92</v>
      </c>
      <c r="K596" s="2">
        <v>144.28</v>
      </c>
      <c r="L596" s="2">
        <v>173.16</v>
      </c>
      <c r="M596" s="2">
        <v>0</v>
      </c>
      <c r="N596" s="2">
        <v>0</v>
      </c>
      <c r="O596" s="3">
        <v>10.199999999999999</v>
      </c>
      <c r="P596" s="3">
        <v>0.56000000000000005</v>
      </c>
      <c r="Q596" s="2">
        <v>2.76</v>
      </c>
      <c r="R596" s="2">
        <v>0.83</v>
      </c>
      <c r="S596" s="2">
        <v>7.2</v>
      </c>
      <c r="T596" s="2">
        <v>10.75</v>
      </c>
      <c r="U596" s="2">
        <v>80.38</v>
      </c>
      <c r="V596" s="2">
        <f>SUM(tbl_ProfitPerTruck[[#This Row],[Truck_Fuel_Cost]:[Overhead_Allocation]])+SUM(K595:N596)</f>
        <v>811.84999999999991</v>
      </c>
      <c r="W596" s="2">
        <f>tbl_ProfitPerTruck[[#This Row],[Final_Invoice_Amount]]-SUM(tbl_ProfitPerTruck[[#This Row],[Direct_Labor_COGS]:[Permit_Fees_COGS]])</f>
        <v>582.46</v>
      </c>
      <c r="X596" s="2">
        <f>tbl_ProfitPerTruck[[#This Row],[Final_Invoice_Amount]]-tbl_ProfitPerTruck[[#This Row],[TTL_COSTS]]</f>
        <v>88.050000000000068</v>
      </c>
    </row>
    <row r="597" spans="1:24" x14ac:dyDescent="0.35">
      <c r="A597" s="13">
        <v>45825</v>
      </c>
      <c r="B597" s="13" t="s">
        <v>552</v>
      </c>
      <c r="C597" s="1" t="s">
        <v>648</v>
      </c>
      <c r="D597" s="1" t="s">
        <v>33</v>
      </c>
      <c r="E597" s="1" t="s">
        <v>29</v>
      </c>
      <c r="F597" s="1" t="s">
        <v>34</v>
      </c>
      <c r="G597" s="1" t="s">
        <v>43</v>
      </c>
      <c r="H597" s="2">
        <v>1102.02</v>
      </c>
      <c r="I597" s="3">
        <v>2.2599999999999998</v>
      </c>
      <c r="J597" s="2">
        <v>45.65</v>
      </c>
      <c r="K597" s="2">
        <v>103.03</v>
      </c>
      <c r="L597" s="2">
        <v>287.52999999999997</v>
      </c>
      <c r="M597" s="2">
        <v>0</v>
      </c>
      <c r="N597" s="2">
        <v>0</v>
      </c>
      <c r="O597" s="3">
        <v>8.5</v>
      </c>
      <c r="P597" s="3">
        <v>0.57999999999999996</v>
      </c>
      <c r="Q597" s="2">
        <v>1.57</v>
      </c>
      <c r="R597" s="2">
        <v>0.64</v>
      </c>
      <c r="S597" s="2">
        <v>5.14</v>
      </c>
      <c r="T597" s="2">
        <v>10.78</v>
      </c>
      <c r="U597" s="2">
        <v>108.45</v>
      </c>
      <c r="V597" s="2">
        <f>SUM(tbl_ProfitPerTruck[[#This Row],[Truck_Fuel_Cost]:[Overhead_Allocation]])+SUM(K596:N597)</f>
        <v>834.58</v>
      </c>
      <c r="W597" s="2">
        <f>tbl_ProfitPerTruck[[#This Row],[Final_Invoice_Amount]]-SUM(tbl_ProfitPerTruck[[#This Row],[Direct_Labor_COGS]:[Permit_Fees_COGS]])</f>
        <v>711.46</v>
      </c>
      <c r="X597" s="2">
        <f>tbl_ProfitPerTruck[[#This Row],[Final_Invoice_Amount]]-tbl_ProfitPerTruck[[#This Row],[TTL_COSTS]]</f>
        <v>267.43999999999994</v>
      </c>
    </row>
    <row r="598" spans="1:24" x14ac:dyDescent="0.35">
      <c r="A598" s="13">
        <v>45830</v>
      </c>
      <c r="B598" s="13" t="s">
        <v>552</v>
      </c>
      <c r="C598" s="1" t="s">
        <v>649</v>
      </c>
      <c r="D598" s="1" t="s">
        <v>49</v>
      </c>
      <c r="E598" s="1" t="s">
        <v>29</v>
      </c>
      <c r="F598" s="1" t="s">
        <v>34</v>
      </c>
      <c r="G598" s="1" t="s">
        <v>52</v>
      </c>
      <c r="H598" s="2">
        <v>696.01</v>
      </c>
      <c r="I598" s="3">
        <v>1.38</v>
      </c>
      <c r="J598" s="2">
        <v>42.14</v>
      </c>
      <c r="K598" s="2">
        <v>58.2</v>
      </c>
      <c r="L598" s="2">
        <v>88.07</v>
      </c>
      <c r="M598" s="2">
        <v>0</v>
      </c>
      <c r="N598" s="2">
        <v>0</v>
      </c>
      <c r="O598" s="3">
        <v>19.399999999999999</v>
      </c>
      <c r="P598" s="3">
        <v>0.8</v>
      </c>
      <c r="Q598" s="2">
        <v>5.0599999999999996</v>
      </c>
      <c r="R598" s="2">
        <v>1.99</v>
      </c>
      <c r="S598" s="2">
        <v>6.76</v>
      </c>
      <c r="T598" s="2">
        <v>10.58</v>
      </c>
      <c r="U598" s="2">
        <v>69.709999999999994</v>
      </c>
      <c r="V598" s="2">
        <f>SUM(tbl_ProfitPerTruck[[#This Row],[Truck_Fuel_Cost]:[Overhead_Allocation]])+SUM(K597:N598)</f>
        <v>630.92999999999995</v>
      </c>
      <c r="W598" s="2">
        <f>tbl_ProfitPerTruck[[#This Row],[Final_Invoice_Amount]]-SUM(tbl_ProfitPerTruck[[#This Row],[Direct_Labor_COGS]:[Permit_Fees_COGS]])</f>
        <v>549.74</v>
      </c>
      <c r="X598" s="2">
        <f>tbl_ProfitPerTruck[[#This Row],[Final_Invoice_Amount]]-tbl_ProfitPerTruck[[#This Row],[TTL_COSTS]]</f>
        <v>65.080000000000041</v>
      </c>
    </row>
    <row r="599" spans="1:24" x14ac:dyDescent="0.35">
      <c r="A599" s="13">
        <v>45837</v>
      </c>
      <c r="B599" s="13" t="s">
        <v>552</v>
      </c>
      <c r="C599" s="1" t="s">
        <v>650</v>
      </c>
      <c r="D599" s="1" t="s">
        <v>23</v>
      </c>
      <c r="E599" s="1" t="s">
        <v>24</v>
      </c>
      <c r="F599" s="1" t="s">
        <v>25</v>
      </c>
      <c r="G599" s="1" t="s">
        <v>52</v>
      </c>
      <c r="H599" s="2">
        <v>9857.5499999999993</v>
      </c>
      <c r="I599" s="3">
        <v>10.01</v>
      </c>
      <c r="J599" s="2">
        <v>47.97</v>
      </c>
      <c r="K599" s="2">
        <v>480.34</v>
      </c>
      <c r="L599" s="2">
        <v>3113.82</v>
      </c>
      <c r="M599" s="2">
        <v>581.54999999999995</v>
      </c>
      <c r="N599" s="2">
        <v>259.58999999999997</v>
      </c>
      <c r="O599" s="3">
        <v>22.4</v>
      </c>
      <c r="P599" s="3">
        <v>0.93</v>
      </c>
      <c r="Q599" s="2">
        <v>5.67</v>
      </c>
      <c r="R599" s="2">
        <v>2.4300000000000002</v>
      </c>
      <c r="S599" s="2">
        <v>5.75</v>
      </c>
      <c r="T599" s="2">
        <v>10.82</v>
      </c>
      <c r="U599" s="2">
        <v>694.73</v>
      </c>
      <c r="V599" s="2">
        <f>SUM(tbl_ProfitPerTruck[[#This Row],[Truck_Fuel_Cost]:[Overhead_Allocation]])+SUM(K598:N599)</f>
        <v>5300.97</v>
      </c>
      <c r="W599" s="2">
        <f>tbl_ProfitPerTruck[[#This Row],[Final_Invoice_Amount]]-SUM(tbl_ProfitPerTruck[[#This Row],[Direct_Labor_COGS]:[Permit_Fees_COGS]])</f>
        <v>5422.2499999999991</v>
      </c>
      <c r="X599" s="2">
        <f>tbl_ProfitPerTruck[[#This Row],[Final_Invoice_Amount]]-tbl_ProfitPerTruck[[#This Row],[TTL_COSTS]]</f>
        <v>4556.579999999999</v>
      </c>
    </row>
    <row r="600" spans="1:24" x14ac:dyDescent="0.35">
      <c r="A600" s="13">
        <v>45823</v>
      </c>
      <c r="B600" s="13" t="s">
        <v>552</v>
      </c>
      <c r="C600" s="1" t="s">
        <v>651</v>
      </c>
      <c r="D600" s="1" t="s">
        <v>42</v>
      </c>
      <c r="E600" s="1" t="s">
        <v>24</v>
      </c>
      <c r="F600" s="1" t="s">
        <v>34</v>
      </c>
      <c r="G600" s="1" t="s">
        <v>52</v>
      </c>
      <c r="H600" s="2">
        <v>868.63</v>
      </c>
      <c r="I600" s="3">
        <v>3.02</v>
      </c>
      <c r="J600" s="2">
        <v>55.57</v>
      </c>
      <c r="K600" s="2">
        <v>167.84</v>
      </c>
      <c r="L600" s="2">
        <v>204.02</v>
      </c>
      <c r="M600" s="2">
        <v>0</v>
      </c>
      <c r="N600" s="2">
        <v>0</v>
      </c>
      <c r="O600" s="3">
        <v>23.4</v>
      </c>
      <c r="P600" s="3">
        <v>1.25</v>
      </c>
      <c r="Q600" s="2">
        <v>4.38</v>
      </c>
      <c r="R600" s="2">
        <v>1.26</v>
      </c>
      <c r="S600" s="2">
        <v>7.31</v>
      </c>
      <c r="T600" s="2">
        <v>9.65</v>
      </c>
      <c r="U600" s="2">
        <v>84.16</v>
      </c>
      <c r="V600" s="2">
        <f>SUM(tbl_ProfitPerTruck[[#This Row],[Truck_Fuel_Cost]:[Overhead_Allocation]])+SUM(K599:N600)</f>
        <v>4913.920000000001</v>
      </c>
      <c r="W600" s="2">
        <f>tbl_ProfitPerTruck[[#This Row],[Final_Invoice_Amount]]-SUM(tbl_ProfitPerTruck[[#This Row],[Direct_Labor_COGS]:[Permit_Fees_COGS]])</f>
        <v>496.77</v>
      </c>
      <c r="X600" s="2">
        <f>tbl_ProfitPerTruck[[#This Row],[Final_Invoice_Amount]]-tbl_ProfitPerTruck[[#This Row],[TTL_COSTS]]</f>
        <v>-4045.2900000000009</v>
      </c>
    </row>
    <row r="601" spans="1:24" x14ac:dyDescent="0.35">
      <c r="A601" s="13">
        <v>45816</v>
      </c>
      <c r="B601" s="13" t="s">
        <v>552</v>
      </c>
      <c r="C601" s="1" t="s">
        <v>652</v>
      </c>
      <c r="D601" s="1" t="s">
        <v>51</v>
      </c>
      <c r="E601" s="1" t="s">
        <v>29</v>
      </c>
      <c r="F601" s="1" t="s">
        <v>34</v>
      </c>
      <c r="G601" s="1" t="s">
        <v>35</v>
      </c>
      <c r="H601" s="2">
        <v>848.65</v>
      </c>
      <c r="I601" s="3">
        <v>3.57</v>
      </c>
      <c r="J601" s="2">
        <v>41.91</v>
      </c>
      <c r="K601" s="2">
        <v>149.72</v>
      </c>
      <c r="L601" s="2">
        <v>179.7</v>
      </c>
      <c r="M601" s="2">
        <v>0</v>
      </c>
      <c r="N601" s="2">
        <v>0</v>
      </c>
      <c r="O601" s="3">
        <v>13.2</v>
      </c>
      <c r="P601" s="3">
        <v>0.72</v>
      </c>
      <c r="Q601" s="2">
        <v>3.13</v>
      </c>
      <c r="R601" s="2">
        <v>1.34</v>
      </c>
      <c r="S601" s="2">
        <v>4.92</v>
      </c>
      <c r="T601" s="2">
        <v>11.41</v>
      </c>
      <c r="U601" s="2">
        <v>80.569999999999993</v>
      </c>
      <c r="V601" s="2">
        <f>SUM(tbl_ProfitPerTruck[[#This Row],[Truck_Fuel_Cost]:[Overhead_Allocation]])+SUM(K600:N601)</f>
        <v>802.65</v>
      </c>
      <c r="W601" s="2">
        <f>tbl_ProfitPerTruck[[#This Row],[Final_Invoice_Amount]]-SUM(tbl_ProfitPerTruck[[#This Row],[Direct_Labor_COGS]:[Permit_Fees_COGS]])</f>
        <v>519.23</v>
      </c>
      <c r="X601" s="2">
        <f>tbl_ProfitPerTruck[[#This Row],[Final_Invoice_Amount]]-tbl_ProfitPerTruck[[#This Row],[TTL_COSTS]]</f>
        <v>46</v>
      </c>
    </row>
    <row r="602" spans="1:24" x14ac:dyDescent="0.35">
      <c r="A602" s="13">
        <v>45839</v>
      </c>
      <c r="B602" s="13" t="s">
        <v>653</v>
      </c>
      <c r="C602" s="1" t="s">
        <v>654</v>
      </c>
      <c r="D602" s="1" t="s">
        <v>83</v>
      </c>
      <c r="E602" s="1" t="s">
        <v>29</v>
      </c>
      <c r="F602" s="1" t="s">
        <v>30</v>
      </c>
      <c r="G602" s="1" t="s">
        <v>26</v>
      </c>
      <c r="H602" s="2">
        <v>259.93</v>
      </c>
      <c r="I602" s="3">
        <v>1.89</v>
      </c>
      <c r="J602" s="2">
        <v>40.71</v>
      </c>
      <c r="K602" s="2">
        <v>77.14</v>
      </c>
      <c r="L602" s="2">
        <v>12.84</v>
      </c>
      <c r="M602" s="2">
        <v>0</v>
      </c>
      <c r="N602" s="2">
        <v>0</v>
      </c>
      <c r="O602" s="3">
        <v>29.7</v>
      </c>
      <c r="P602" s="3">
        <v>1.55</v>
      </c>
      <c r="Q602" s="2">
        <v>7.58</v>
      </c>
      <c r="R602" s="2">
        <v>2.83</v>
      </c>
      <c r="S602" s="2">
        <v>5.57</v>
      </c>
      <c r="T602" s="2">
        <v>7.25</v>
      </c>
      <c r="U602" s="2">
        <v>25</v>
      </c>
      <c r="V602" s="2">
        <f>SUM(tbl_ProfitPerTruck[[#This Row],[Truck_Fuel_Cost]:[Overhead_Allocation]])+SUM(K601:N602)</f>
        <v>467.62999999999994</v>
      </c>
      <c r="W602" s="2">
        <f>tbl_ProfitPerTruck[[#This Row],[Final_Invoice_Amount]]-SUM(tbl_ProfitPerTruck[[#This Row],[Direct_Labor_COGS]:[Permit_Fees_COGS]])</f>
        <v>169.95</v>
      </c>
      <c r="X602" s="2">
        <f>tbl_ProfitPerTruck[[#This Row],[Final_Invoice_Amount]]-tbl_ProfitPerTruck[[#This Row],[TTL_COSTS]]</f>
        <v>-207.69999999999993</v>
      </c>
    </row>
    <row r="603" spans="1:24" x14ac:dyDescent="0.35">
      <c r="A603" s="13">
        <v>45853</v>
      </c>
      <c r="B603" s="13" t="s">
        <v>653</v>
      </c>
      <c r="C603" s="1" t="s">
        <v>655</v>
      </c>
      <c r="D603" s="1" t="s">
        <v>33</v>
      </c>
      <c r="E603" s="1" t="s">
        <v>29</v>
      </c>
      <c r="F603" s="1" t="s">
        <v>34</v>
      </c>
      <c r="G603" s="1" t="s">
        <v>35</v>
      </c>
      <c r="H603" s="2">
        <v>847.7</v>
      </c>
      <c r="I603" s="3">
        <v>2.02</v>
      </c>
      <c r="J603" s="2">
        <v>42.28</v>
      </c>
      <c r="K603" s="2">
        <v>85.52</v>
      </c>
      <c r="L603" s="2">
        <v>127.41</v>
      </c>
      <c r="M603" s="2">
        <v>0</v>
      </c>
      <c r="N603" s="2">
        <v>0</v>
      </c>
      <c r="O603" s="3">
        <v>2</v>
      </c>
      <c r="P603" s="3">
        <v>0.17</v>
      </c>
      <c r="Q603" s="2">
        <v>0.37</v>
      </c>
      <c r="R603" s="2">
        <v>0.12</v>
      </c>
      <c r="S603" s="2">
        <v>6.59</v>
      </c>
      <c r="T603" s="2">
        <v>7.71</v>
      </c>
      <c r="U603" s="2">
        <v>83.4</v>
      </c>
      <c r="V603" s="2">
        <f>SUM(tbl_ProfitPerTruck[[#This Row],[Truck_Fuel_Cost]:[Overhead_Allocation]])+SUM(K602:N603)</f>
        <v>401.09999999999997</v>
      </c>
      <c r="W603" s="2">
        <f>tbl_ProfitPerTruck[[#This Row],[Final_Invoice_Amount]]-SUM(tbl_ProfitPerTruck[[#This Row],[Direct_Labor_COGS]:[Permit_Fees_COGS]])</f>
        <v>634.77</v>
      </c>
      <c r="X603" s="2">
        <f>tbl_ProfitPerTruck[[#This Row],[Final_Invoice_Amount]]-tbl_ProfitPerTruck[[#This Row],[TTL_COSTS]]</f>
        <v>446.60000000000008</v>
      </c>
    </row>
    <row r="604" spans="1:24" x14ac:dyDescent="0.35">
      <c r="A604" s="13">
        <v>45857</v>
      </c>
      <c r="B604" s="13" t="s">
        <v>653</v>
      </c>
      <c r="C604" s="1" t="s">
        <v>656</v>
      </c>
      <c r="D604" s="1" t="s">
        <v>57</v>
      </c>
      <c r="E604" s="1" t="s">
        <v>24</v>
      </c>
      <c r="F604" s="1" t="s">
        <v>34</v>
      </c>
      <c r="G604" s="1" t="s">
        <v>37</v>
      </c>
      <c r="H604" s="2">
        <v>1036.3399999999999</v>
      </c>
      <c r="I604" s="3">
        <v>2.27</v>
      </c>
      <c r="J604" s="2">
        <v>44.35</v>
      </c>
      <c r="K604" s="2">
        <v>100.89</v>
      </c>
      <c r="L604" s="2">
        <v>277.8</v>
      </c>
      <c r="M604" s="2">
        <v>0</v>
      </c>
      <c r="N604" s="2">
        <v>0</v>
      </c>
      <c r="O604" s="3">
        <v>10.199999999999999</v>
      </c>
      <c r="P604" s="3">
        <v>0.52</v>
      </c>
      <c r="Q604" s="2">
        <v>2.36</v>
      </c>
      <c r="R604" s="2">
        <v>0.61</v>
      </c>
      <c r="S604" s="2">
        <v>4.5</v>
      </c>
      <c r="T604" s="2">
        <v>11.05</v>
      </c>
      <c r="U604" s="2">
        <v>67.63</v>
      </c>
      <c r="V604" s="2">
        <f>SUM(tbl_ProfitPerTruck[[#This Row],[Truck_Fuel_Cost]:[Overhead_Allocation]])+SUM(K603:N604)</f>
        <v>677.77</v>
      </c>
      <c r="W604" s="2">
        <f>tbl_ProfitPerTruck[[#This Row],[Final_Invoice_Amount]]-SUM(tbl_ProfitPerTruck[[#This Row],[Direct_Labor_COGS]:[Permit_Fees_COGS]])</f>
        <v>657.64999999999986</v>
      </c>
      <c r="X604" s="2">
        <f>tbl_ProfitPerTruck[[#This Row],[Final_Invoice_Amount]]-tbl_ProfitPerTruck[[#This Row],[TTL_COSTS]]</f>
        <v>358.56999999999994</v>
      </c>
    </row>
    <row r="605" spans="1:24" x14ac:dyDescent="0.35">
      <c r="A605" s="13">
        <v>45844</v>
      </c>
      <c r="B605" s="13" t="s">
        <v>653</v>
      </c>
      <c r="C605" s="1" t="s">
        <v>657</v>
      </c>
      <c r="D605" s="1" t="s">
        <v>28</v>
      </c>
      <c r="E605" s="1" t="s">
        <v>29</v>
      </c>
      <c r="F605" s="1" t="s">
        <v>34</v>
      </c>
      <c r="G605" s="1" t="s">
        <v>52</v>
      </c>
      <c r="H605" s="2">
        <v>1027.44</v>
      </c>
      <c r="I605" s="3">
        <v>4.41</v>
      </c>
      <c r="J605" s="2">
        <v>47.27</v>
      </c>
      <c r="K605" s="2">
        <v>208.24</v>
      </c>
      <c r="L605" s="2">
        <v>132.80000000000001</v>
      </c>
      <c r="M605" s="2">
        <v>0</v>
      </c>
      <c r="N605" s="2">
        <v>0</v>
      </c>
      <c r="O605" s="3">
        <v>32.5</v>
      </c>
      <c r="P605" s="3">
        <v>1.58</v>
      </c>
      <c r="Q605" s="2">
        <v>6.29</v>
      </c>
      <c r="R605" s="2">
        <v>3.46</v>
      </c>
      <c r="S605" s="2">
        <v>7.47</v>
      </c>
      <c r="T605" s="2">
        <v>8.89</v>
      </c>
      <c r="U605" s="2">
        <v>89.06</v>
      </c>
      <c r="V605" s="2">
        <f>SUM(tbl_ProfitPerTruck[[#This Row],[Truck_Fuel_Cost]:[Overhead_Allocation]])+SUM(K604:N605)</f>
        <v>834.9</v>
      </c>
      <c r="W605" s="2">
        <f>tbl_ProfitPerTruck[[#This Row],[Final_Invoice_Amount]]-SUM(tbl_ProfitPerTruck[[#This Row],[Direct_Labor_COGS]:[Permit_Fees_COGS]])</f>
        <v>686.40000000000009</v>
      </c>
      <c r="X605" s="2">
        <f>tbl_ProfitPerTruck[[#This Row],[Final_Invoice_Amount]]-tbl_ProfitPerTruck[[#This Row],[TTL_COSTS]]</f>
        <v>192.54000000000008</v>
      </c>
    </row>
    <row r="606" spans="1:24" x14ac:dyDescent="0.35">
      <c r="A606" s="13">
        <v>45858</v>
      </c>
      <c r="B606" s="13" t="s">
        <v>653</v>
      </c>
      <c r="C606" s="1" t="s">
        <v>658</v>
      </c>
      <c r="D606" s="1" t="s">
        <v>47</v>
      </c>
      <c r="E606" s="1" t="s">
        <v>29</v>
      </c>
      <c r="F606" s="1" t="s">
        <v>34</v>
      </c>
      <c r="G606" s="1" t="s">
        <v>35</v>
      </c>
      <c r="H606" s="2">
        <v>632.79</v>
      </c>
      <c r="I606" s="3">
        <v>3.05</v>
      </c>
      <c r="J606" s="2">
        <v>41.18</v>
      </c>
      <c r="K606" s="2">
        <v>125.65</v>
      </c>
      <c r="L606" s="2">
        <v>141.66</v>
      </c>
      <c r="M606" s="2">
        <v>0</v>
      </c>
      <c r="N606" s="2">
        <v>0</v>
      </c>
      <c r="O606" s="3">
        <v>22.1</v>
      </c>
      <c r="P606" s="3">
        <v>0.94</v>
      </c>
      <c r="Q606" s="2">
        <v>4.91</v>
      </c>
      <c r="R606" s="2">
        <v>1.49</v>
      </c>
      <c r="S606" s="2">
        <v>6.75</v>
      </c>
      <c r="T606" s="2">
        <v>8.31</v>
      </c>
      <c r="U606" s="2">
        <v>71.44</v>
      </c>
      <c r="V606" s="2">
        <f>SUM(tbl_ProfitPerTruck[[#This Row],[Truck_Fuel_Cost]:[Overhead_Allocation]])+SUM(K605:N606)</f>
        <v>701.25</v>
      </c>
      <c r="W606" s="2">
        <f>tbl_ProfitPerTruck[[#This Row],[Final_Invoice_Amount]]-SUM(tbl_ProfitPerTruck[[#This Row],[Direct_Labor_COGS]:[Permit_Fees_COGS]])</f>
        <v>365.47999999999996</v>
      </c>
      <c r="X606" s="2">
        <f>tbl_ProfitPerTruck[[#This Row],[Final_Invoice_Amount]]-tbl_ProfitPerTruck[[#This Row],[TTL_COSTS]]</f>
        <v>-68.460000000000036</v>
      </c>
    </row>
    <row r="607" spans="1:24" x14ac:dyDescent="0.35">
      <c r="A607" s="13">
        <v>45844</v>
      </c>
      <c r="B607" s="13" t="s">
        <v>653</v>
      </c>
      <c r="C607" s="1" t="s">
        <v>659</v>
      </c>
      <c r="D607" s="1" t="s">
        <v>28</v>
      </c>
      <c r="E607" s="1" t="s">
        <v>29</v>
      </c>
      <c r="F607" s="1" t="s">
        <v>34</v>
      </c>
      <c r="G607" s="1" t="s">
        <v>35</v>
      </c>
      <c r="H607" s="2">
        <v>776.3</v>
      </c>
      <c r="I607" s="3">
        <v>2.23</v>
      </c>
      <c r="J607" s="2">
        <v>45.58</v>
      </c>
      <c r="K607" s="2">
        <v>101.59</v>
      </c>
      <c r="L607" s="2">
        <v>208.46</v>
      </c>
      <c r="M607" s="2">
        <v>0</v>
      </c>
      <c r="N607" s="2">
        <v>0</v>
      </c>
      <c r="O607" s="3">
        <v>10.9</v>
      </c>
      <c r="P607" s="3">
        <v>0.66</v>
      </c>
      <c r="Q607" s="2">
        <v>3.04</v>
      </c>
      <c r="R607" s="2">
        <v>0.95</v>
      </c>
      <c r="S607" s="2">
        <v>6.86</v>
      </c>
      <c r="T607" s="2">
        <v>11.2</v>
      </c>
      <c r="U607" s="2">
        <v>76.760000000000005</v>
      </c>
      <c r="V607" s="2">
        <f>SUM(tbl_ProfitPerTruck[[#This Row],[Truck_Fuel_Cost]:[Overhead_Allocation]])+SUM(K606:N607)</f>
        <v>676.17000000000007</v>
      </c>
      <c r="W607" s="2">
        <f>tbl_ProfitPerTruck[[#This Row],[Final_Invoice_Amount]]-SUM(tbl_ProfitPerTruck[[#This Row],[Direct_Labor_COGS]:[Permit_Fees_COGS]])</f>
        <v>466.24999999999994</v>
      </c>
      <c r="X607" s="2">
        <f>tbl_ProfitPerTruck[[#This Row],[Final_Invoice_Amount]]-tbl_ProfitPerTruck[[#This Row],[TTL_COSTS]]</f>
        <v>100.12999999999988</v>
      </c>
    </row>
    <row r="608" spans="1:24" x14ac:dyDescent="0.35">
      <c r="A608" s="13">
        <v>45861</v>
      </c>
      <c r="B608" s="13" t="s">
        <v>653</v>
      </c>
      <c r="C608" s="1" t="s">
        <v>660</v>
      </c>
      <c r="D608" s="1" t="s">
        <v>23</v>
      </c>
      <c r="E608" s="1" t="s">
        <v>24</v>
      </c>
      <c r="F608" s="1" t="s">
        <v>25</v>
      </c>
      <c r="G608" s="1" t="s">
        <v>35</v>
      </c>
      <c r="H608" s="2">
        <v>12863.49</v>
      </c>
      <c r="I608" s="3">
        <v>10.59</v>
      </c>
      <c r="J608" s="2">
        <v>41.79</v>
      </c>
      <c r="K608" s="2">
        <v>442.44</v>
      </c>
      <c r="L608" s="2">
        <v>4117.68</v>
      </c>
      <c r="M608" s="2">
        <v>0</v>
      </c>
      <c r="N608" s="2">
        <v>82.08</v>
      </c>
      <c r="O608" s="3">
        <v>7.7</v>
      </c>
      <c r="P608" s="3">
        <v>0.35</v>
      </c>
      <c r="Q608" s="2">
        <v>2</v>
      </c>
      <c r="R608" s="2">
        <v>0.87</v>
      </c>
      <c r="S608" s="2">
        <v>6.05</v>
      </c>
      <c r="T608" s="2">
        <v>9.2799999999999994</v>
      </c>
      <c r="U608" s="2">
        <v>795.6</v>
      </c>
      <c r="V608" s="2">
        <f>SUM(tbl_ProfitPerTruck[[#This Row],[Truck_Fuel_Cost]:[Overhead_Allocation]])+SUM(K607:N608)</f>
        <v>5766.05</v>
      </c>
      <c r="W608" s="2">
        <f>tbl_ProfitPerTruck[[#This Row],[Final_Invoice_Amount]]-SUM(tbl_ProfitPerTruck[[#This Row],[Direct_Labor_COGS]:[Permit_Fees_COGS]])</f>
        <v>8221.2900000000009</v>
      </c>
      <c r="X608" s="2">
        <f>tbl_ProfitPerTruck[[#This Row],[Final_Invoice_Amount]]-tbl_ProfitPerTruck[[#This Row],[TTL_COSTS]]</f>
        <v>7097.44</v>
      </c>
    </row>
    <row r="609" spans="1:24" x14ac:dyDescent="0.35">
      <c r="A609" s="13">
        <v>45863</v>
      </c>
      <c r="B609" s="13" t="s">
        <v>653</v>
      </c>
      <c r="C609" s="1" t="s">
        <v>661</v>
      </c>
      <c r="D609" s="1" t="s">
        <v>47</v>
      </c>
      <c r="E609" s="1" t="s">
        <v>29</v>
      </c>
      <c r="F609" s="1" t="s">
        <v>34</v>
      </c>
      <c r="G609" s="1" t="s">
        <v>43</v>
      </c>
      <c r="H609" s="2">
        <v>505.11</v>
      </c>
      <c r="I609" s="3">
        <v>2.92</v>
      </c>
      <c r="J609" s="2">
        <v>41.91</v>
      </c>
      <c r="K609" s="2">
        <v>122.25</v>
      </c>
      <c r="L609" s="2">
        <v>128.01</v>
      </c>
      <c r="M609" s="2">
        <v>27.79</v>
      </c>
      <c r="N609" s="2">
        <v>0</v>
      </c>
      <c r="O609" s="3">
        <v>3.7</v>
      </c>
      <c r="P609" s="3">
        <v>0.27</v>
      </c>
      <c r="Q609" s="2">
        <v>0.81</v>
      </c>
      <c r="R609" s="2">
        <v>0.25</v>
      </c>
      <c r="S609" s="2">
        <v>7.36</v>
      </c>
      <c r="T609" s="2">
        <v>10.02</v>
      </c>
      <c r="U609" s="2">
        <v>58.61</v>
      </c>
      <c r="V609" s="2">
        <f>SUM(tbl_ProfitPerTruck[[#This Row],[Truck_Fuel_Cost]:[Overhead_Allocation]])+SUM(K608:N609)</f>
        <v>4997.3</v>
      </c>
      <c r="W609" s="2">
        <f>tbl_ProfitPerTruck[[#This Row],[Final_Invoice_Amount]]-SUM(tbl_ProfitPerTruck[[#This Row],[Direct_Labor_COGS]:[Permit_Fees_COGS]])</f>
        <v>227.06</v>
      </c>
      <c r="X609" s="2">
        <f>tbl_ProfitPerTruck[[#This Row],[Final_Invoice_Amount]]-tbl_ProfitPerTruck[[#This Row],[TTL_COSTS]]</f>
        <v>-4492.1900000000005</v>
      </c>
    </row>
    <row r="610" spans="1:24" x14ac:dyDescent="0.35">
      <c r="A610" s="13">
        <v>45847</v>
      </c>
      <c r="B610" s="13" t="s">
        <v>653</v>
      </c>
      <c r="C610" s="1" t="s">
        <v>662</v>
      </c>
      <c r="D610" s="1" t="s">
        <v>23</v>
      </c>
      <c r="E610" s="1" t="s">
        <v>24</v>
      </c>
      <c r="F610" s="1" t="s">
        <v>25</v>
      </c>
      <c r="G610" s="1" t="s">
        <v>52</v>
      </c>
      <c r="H610" s="2">
        <v>8619.81</v>
      </c>
      <c r="I610" s="3">
        <v>8.9600000000000009</v>
      </c>
      <c r="J610" s="2">
        <v>42.13</v>
      </c>
      <c r="K610" s="2">
        <v>377.52</v>
      </c>
      <c r="L610" s="2">
        <v>2524.2199999999998</v>
      </c>
      <c r="M610" s="2">
        <v>0</v>
      </c>
      <c r="N610" s="2">
        <v>272.85000000000002</v>
      </c>
      <c r="O610" s="3">
        <v>14.9</v>
      </c>
      <c r="P610" s="3">
        <v>0.83</v>
      </c>
      <c r="Q610" s="2">
        <v>3.06</v>
      </c>
      <c r="R610" s="2">
        <v>0.77</v>
      </c>
      <c r="S610" s="2">
        <v>5.17</v>
      </c>
      <c r="T610" s="2">
        <v>7.28</v>
      </c>
      <c r="U610" s="2">
        <v>570.66</v>
      </c>
      <c r="V610" s="2">
        <f>SUM(tbl_ProfitPerTruck[[#This Row],[Truck_Fuel_Cost]:[Overhead_Allocation]])+SUM(K609:N610)</f>
        <v>4039.58</v>
      </c>
      <c r="W610" s="2">
        <f>tbl_ProfitPerTruck[[#This Row],[Final_Invoice_Amount]]-SUM(tbl_ProfitPerTruck[[#This Row],[Direct_Labor_COGS]:[Permit_Fees_COGS]])</f>
        <v>5445.2199999999993</v>
      </c>
      <c r="X610" s="2">
        <f>tbl_ProfitPerTruck[[#This Row],[Final_Invoice_Amount]]-tbl_ProfitPerTruck[[#This Row],[TTL_COSTS]]</f>
        <v>4580.2299999999996</v>
      </c>
    </row>
    <row r="611" spans="1:24" x14ac:dyDescent="0.35">
      <c r="A611" s="13">
        <v>45839</v>
      </c>
      <c r="B611" s="13" t="s">
        <v>653</v>
      </c>
      <c r="C611" s="1" t="s">
        <v>663</v>
      </c>
      <c r="D611" s="1" t="s">
        <v>57</v>
      </c>
      <c r="E611" s="1" t="s">
        <v>24</v>
      </c>
      <c r="F611" s="1" t="s">
        <v>34</v>
      </c>
      <c r="G611" s="1" t="s">
        <v>35</v>
      </c>
      <c r="H611" s="2">
        <v>313.88</v>
      </c>
      <c r="I611" s="3">
        <v>1.69</v>
      </c>
      <c r="J611" s="2">
        <v>52.17</v>
      </c>
      <c r="K611" s="2">
        <v>88.41</v>
      </c>
      <c r="L611" s="2">
        <v>68.3</v>
      </c>
      <c r="M611" s="2">
        <v>0</v>
      </c>
      <c r="N611" s="2">
        <v>0</v>
      </c>
      <c r="O611" s="3">
        <v>29.2</v>
      </c>
      <c r="P611" s="3">
        <v>1.25</v>
      </c>
      <c r="Q611" s="2">
        <v>7.11</v>
      </c>
      <c r="R611" s="2">
        <v>3.41</v>
      </c>
      <c r="S611" s="2">
        <v>6.12</v>
      </c>
      <c r="T611" s="2">
        <v>10.58</v>
      </c>
      <c r="U611" s="2">
        <v>29.32</v>
      </c>
      <c r="V611" s="2">
        <f>SUM(tbl_ProfitPerTruck[[#This Row],[Truck_Fuel_Cost]:[Overhead_Allocation]])+SUM(K610:N611)</f>
        <v>3387.8399999999997</v>
      </c>
      <c r="W611" s="2">
        <f>tbl_ProfitPerTruck[[#This Row],[Final_Invoice_Amount]]-SUM(tbl_ProfitPerTruck[[#This Row],[Direct_Labor_COGS]:[Permit_Fees_COGS]])</f>
        <v>157.17000000000002</v>
      </c>
      <c r="X611" s="2">
        <f>tbl_ProfitPerTruck[[#This Row],[Final_Invoice_Amount]]-tbl_ProfitPerTruck[[#This Row],[TTL_COSTS]]</f>
        <v>-3073.9599999999996</v>
      </c>
    </row>
    <row r="612" spans="1:24" x14ac:dyDescent="0.35">
      <c r="A612" s="13">
        <v>45841</v>
      </c>
      <c r="B612" s="13" t="s">
        <v>653</v>
      </c>
      <c r="C612" s="1" t="s">
        <v>664</v>
      </c>
      <c r="D612" s="1" t="s">
        <v>80</v>
      </c>
      <c r="E612" s="1" t="s">
        <v>29</v>
      </c>
      <c r="F612" s="1" t="s">
        <v>34</v>
      </c>
      <c r="G612" s="1" t="s">
        <v>31</v>
      </c>
      <c r="H612" s="2">
        <v>1027.8</v>
      </c>
      <c r="I612" s="3">
        <v>0.7</v>
      </c>
      <c r="J612" s="2">
        <v>39.630000000000003</v>
      </c>
      <c r="K612" s="2">
        <v>27.74</v>
      </c>
      <c r="L612" s="2">
        <v>264.95</v>
      </c>
      <c r="M612" s="2">
        <v>0</v>
      </c>
      <c r="N612" s="2">
        <v>0</v>
      </c>
      <c r="O612" s="3">
        <v>14.4</v>
      </c>
      <c r="P612" s="3">
        <v>0.6</v>
      </c>
      <c r="Q612" s="2">
        <v>3.26</v>
      </c>
      <c r="R612" s="2">
        <v>1.33</v>
      </c>
      <c r="S612" s="2">
        <v>6.58</v>
      </c>
      <c r="T612" s="2">
        <v>8.92</v>
      </c>
      <c r="U612" s="2">
        <v>115.26</v>
      </c>
      <c r="V612" s="2">
        <f>SUM(tbl_ProfitPerTruck[[#This Row],[Truck_Fuel_Cost]:[Overhead_Allocation]])+SUM(K611:N612)</f>
        <v>584.75</v>
      </c>
      <c r="W612" s="2">
        <f>tbl_ProfitPerTruck[[#This Row],[Final_Invoice_Amount]]-SUM(tbl_ProfitPerTruck[[#This Row],[Direct_Labor_COGS]:[Permit_Fees_COGS]])</f>
        <v>735.1099999999999</v>
      </c>
      <c r="X612" s="2">
        <f>tbl_ProfitPerTruck[[#This Row],[Final_Invoice_Amount]]-tbl_ProfitPerTruck[[#This Row],[TTL_COSTS]]</f>
        <v>443.04999999999995</v>
      </c>
    </row>
    <row r="613" spans="1:24" x14ac:dyDescent="0.35">
      <c r="A613" s="13">
        <v>45868</v>
      </c>
      <c r="B613" s="13" t="s">
        <v>653</v>
      </c>
      <c r="C613" s="1" t="s">
        <v>665</v>
      </c>
      <c r="D613" s="1" t="s">
        <v>42</v>
      </c>
      <c r="E613" s="1" t="s">
        <v>24</v>
      </c>
      <c r="F613" s="1" t="s">
        <v>34</v>
      </c>
      <c r="G613" s="1" t="s">
        <v>26</v>
      </c>
      <c r="H613" s="2">
        <v>1046.6199999999999</v>
      </c>
      <c r="I613" s="3">
        <v>1.48</v>
      </c>
      <c r="J613" s="2">
        <v>46.57</v>
      </c>
      <c r="K613" s="2">
        <v>68.89</v>
      </c>
      <c r="L613" s="2">
        <v>263.37</v>
      </c>
      <c r="M613" s="2">
        <v>0</v>
      </c>
      <c r="N613" s="2">
        <v>0</v>
      </c>
      <c r="O613" s="3">
        <v>10.8</v>
      </c>
      <c r="P613" s="3">
        <v>0.46</v>
      </c>
      <c r="Q613" s="2">
        <v>2.88</v>
      </c>
      <c r="R613" s="2">
        <v>0.56999999999999995</v>
      </c>
      <c r="S613" s="2">
        <v>7.24</v>
      </c>
      <c r="T613" s="2">
        <v>7.59</v>
      </c>
      <c r="U613" s="2">
        <v>103.35</v>
      </c>
      <c r="V613" s="2">
        <f>SUM(tbl_ProfitPerTruck[[#This Row],[Truck_Fuel_Cost]:[Overhead_Allocation]])+SUM(K612:N613)</f>
        <v>746.58</v>
      </c>
      <c r="W613" s="2">
        <f>tbl_ProfitPerTruck[[#This Row],[Final_Invoice_Amount]]-SUM(tbl_ProfitPerTruck[[#This Row],[Direct_Labor_COGS]:[Permit_Fees_COGS]])</f>
        <v>714.3599999999999</v>
      </c>
      <c r="X613" s="2">
        <f>tbl_ProfitPerTruck[[#This Row],[Final_Invoice_Amount]]-tbl_ProfitPerTruck[[#This Row],[TTL_COSTS]]</f>
        <v>300.03999999999985</v>
      </c>
    </row>
    <row r="614" spans="1:24" x14ac:dyDescent="0.35">
      <c r="A614" s="13">
        <v>45845</v>
      </c>
      <c r="B614" s="13" t="s">
        <v>653</v>
      </c>
      <c r="C614" s="1" t="s">
        <v>666</v>
      </c>
      <c r="D614" s="1" t="s">
        <v>57</v>
      </c>
      <c r="E614" s="1" t="s">
        <v>24</v>
      </c>
      <c r="F614" s="1" t="s">
        <v>34</v>
      </c>
      <c r="G614" s="1" t="s">
        <v>26</v>
      </c>
      <c r="H614" s="2">
        <v>681.55</v>
      </c>
      <c r="I614" s="3">
        <v>2.97</v>
      </c>
      <c r="J614" s="2">
        <v>34.15</v>
      </c>
      <c r="K614" s="2">
        <v>101.29</v>
      </c>
      <c r="L614" s="2">
        <v>118.52</v>
      </c>
      <c r="M614" s="2">
        <v>0</v>
      </c>
      <c r="N614" s="2">
        <v>0</v>
      </c>
      <c r="O614" s="3">
        <v>16.7</v>
      </c>
      <c r="P614" s="3">
        <v>0.73</v>
      </c>
      <c r="Q614" s="2">
        <v>3.23</v>
      </c>
      <c r="R614" s="2">
        <v>1.06</v>
      </c>
      <c r="S614" s="2">
        <v>4.67</v>
      </c>
      <c r="T614" s="2">
        <v>7.99</v>
      </c>
      <c r="U614" s="2">
        <v>41.27</v>
      </c>
      <c r="V614" s="2">
        <f>SUM(tbl_ProfitPerTruck[[#This Row],[Truck_Fuel_Cost]:[Overhead_Allocation]])+SUM(K613:N614)</f>
        <v>610.29000000000008</v>
      </c>
      <c r="W614" s="2">
        <f>tbl_ProfitPerTruck[[#This Row],[Final_Invoice_Amount]]-SUM(tbl_ProfitPerTruck[[#This Row],[Direct_Labor_COGS]:[Permit_Fees_COGS]])</f>
        <v>461.73999999999995</v>
      </c>
      <c r="X614" s="2">
        <f>tbl_ProfitPerTruck[[#This Row],[Final_Invoice_Amount]]-tbl_ProfitPerTruck[[#This Row],[TTL_COSTS]]</f>
        <v>71.259999999999877</v>
      </c>
    </row>
    <row r="615" spans="1:24" x14ac:dyDescent="0.35">
      <c r="A615" s="13">
        <v>45850</v>
      </c>
      <c r="B615" s="13" t="s">
        <v>653</v>
      </c>
      <c r="C615" s="1" t="s">
        <v>667</v>
      </c>
      <c r="D615" s="1" t="s">
        <v>83</v>
      </c>
      <c r="E615" s="1" t="s">
        <v>29</v>
      </c>
      <c r="F615" s="1" t="s">
        <v>34</v>
      </c>
      <c r="G615" s="1" t="s">
        <v>52</v>
      </c>
      <c r="H615" s="2">
        <v>427.86</v>
      </c>
      <c r="I615" s="3">
        <v>1.1499999999999999</v>
      </c>
      <c r="J615" s="2">
        <v>43.87</v>
      </c>
      <c r="K615" s="2">
        <v>50.31</v>
      </c>
      <c r="L615" s="2">
        <v>118.6</v>
      </c>
      <c r="M615" s="2">
        <v>0</v>
      </c>
      <c r="N615" s="2">
        <v>0</v>
      </c>
      <c r="O615" s="3">
        <v>6.5</v>
      </c>
      <c r="P615" s="3">
        <v>0.28000000000000003</v>
      </c>
      <c r="Q615" s="2">
        <v>1.55</v>
      </c>
      <c r="R615" s="2">
        <v>0.67</v>
      </c>
      <c r="S615" s="2">
        <v>6.75</v>
      </c>
      <c r="T615" s="2">
        <v>8.64</v>
      </c>
      <c r="U615" s="2">
        <v>41.35</v>
      </c>
      <c r="V615" s="2">
        <f>SUM(tbl_ProfitPerTruck[[#This Row],[Truck_Fuel_Cost]:[Overhead_Allocation]])+SUM(K614:N615)</f>
        <v>447.68</v>
      </c>
      <c r="W615" s="2">
        <f>tbl_ProfitPerTruck[[#This Row],[Final_Invoice_Amount]]-SUM(tbl_ProfitPerTruck[[#This Row],[Direct_Labor_COGS]:[Permit_Fees_COGS]])</f>
        <v>258.95000000000005</v>
      </c>
      <c r="X615" s="2">
        <f>tbl_ProfitPerTruck[[#This Row],[Final_Invoice_Amount]]-tbl_ProfitPerTruck[[#This Row],[TTL_COSTS]]</f>
        <v>-19.819999999999993</v>
      </c>
    </row>
    <row r="616" spans="1:24" x14ac:dyDescent="0.35">
      <c r="A616" s="13">
        <v>45853</v>
      </c>
      <c r="B616" s="13" t="s">
        <v>653</v>
      </c>
      <c r="C616" s="1" t="s">
        <v>668</v>
      </c>
      <c r="D616" s="1" t="s">
        <v>72</v>
      </c>
      <c r="E616" s="1" t="s">
        <v>29</v>
      </c>
      <c r="F616" s="1" t="s">
        <v>30</v>
      </c>
      <c r="G616" s="1" t="s">
        <v>37</v>
      </c>
      <c r="H616" s="2">
        <v>433.29</v>
      </c>
      <c r="I616" s="3">
        <v>1.43</v>
      </c>
      <c r="J616" s="2">
        <v>51.32</v>
      </c>
      <c r="K616" s="2">
        <v>73.540000000000006</v>
      </c>
      <c r="L616" s="2">
        <v>14.36</v>
      </c>
      <c r="M616" s="2">
        <v>0</v>
      </c>
      <c r="N616" s="2">
        <v>0</v>
      </c>
      <c r="O616" s="3">
        <v>7.1</v>
      </c>
      <c r="P616" s="3">
        <v>0.24</v>
      </c>
      <c r="Q616" s="2">
        <v>1.6</v>
      </c>
      <c r="R616" s="2">
        <v>0.63</v>
      </c>
      <c r="S616" s="2">
        <v>7.16</v>
      </c>
      <c r="T616" s="2">
        <v>7.52</v>
      </c>
      <c r="U616" s="2">
        <v>47.38</v>
      </c>
      <c r="V616" s="2">
        <f>SUM(tbl_ProfitPerTruck[[#This Row],[Truck_Fuel_Cost]:[Overhead_Allocation]])+SUM(K615:N616)</f>
        <v>321.10000000000002</v>
      </c>
      <c r="W616" s="2">
        <f>tbl_ProfitPerTruck[[#This Row],[Final_Invoice_Amount]]-SUM(tbl_ProfitPerTruck[[#This Row],[Direct_Labor_COGS]:[Permit_Fees_COGS]])</f>
        <v>345.39</v>
      </c>
      <c r="X616" s="2">
        <f>tbl_ProfitPerTruck[[#This Row],[Final_Invoice_Amount]]-tbl_ProfitPerTruck[[#This Row],[TTL_COSTS]]</f>
        <v>112.19</v>
      </c>
    </row>
    <row r="617" spans="1:24" x14ac:dyDescent="0.35">
      <c r="A617" s="13">
        <v>45854</v>
      </c>
      <c r="B617" s="13" t="s">
        <v>653</v>
      </c>
      <c r="C617" s="1" t="s">
        <v>669</v>
      </c>
      <c r="D617" s="1" t="s">
        <v>23</v>
      </c>
      <c r="E617" s="1" t="s">
        <v>24</v>
      </c>
      <c r="F617" s="1" t="s">
        <v>25</v>
      </c>
      <c r="G617" s="1" t="s">
        <v>31</v>
      </c>
      <c r="H617" s="2">
        <v>10507.22</v>
      </c>
      <c r="I617" s="3">
        <v>10.130000000000001</v>
      </c>
      <c r="J617" s="2">
        <v>55.73</v>
      </c>
      <c r="K617" s="2">
        <v>564.83000000000004</v>
      </c>
      <c r="L617" s="2">
        <v>3982.91</v>
      </c>
      <c r="M617" s="2">
        <v>0</v>
      </c>
      <c r="N617" s="2">
        <v>150.69</v>
      </c>
      <c r="O617" s="3">
        <v>11.8</v>
      </c>
      <c r="P617" s="3">
        <v>0.46</v>
      </c>
      <c r="Q617" s="2">
        <v>2.97</v>
      </c>
      <c r="R617" s="2">
        <v>0.99</v>
      </c>
      <c r="S617" s="2">
        <v>7.19</v>
      </c>
      <c r="T617" s="2">
        <v>11.91</v>
      </c>
      <c r="U617" s="2">
        <v>882.04</v>
      </c>
      <c r="V617" s="2">
        <f>SUM(tbl_ProfitPerTruck[[#This Row],[Truck_Fuel_Cost]:[Overhead_Allocation]])+SUM(K616:N617)</f>
        <v>5691.4299999999985</v>
      </c>
      <c r="W617" s="2">
        <f>tbl_ProfitPerTruck[[#This Row],[Final_Invoice_Amount]]-SUM(tbl_ProfitPerTruck[[#This Row],[Direct_Labor_COGS]:[Permit_Fees_COGS]])</f>
        <v>5808.79</v>
      </c>
      <c r="X617" s="2">
        <f>tbl_ProfitPerTruck[[#This Row],[Final_Invoice_Amount]]-tbl_ProfitPerTruck[[#This Row],[TTL_COSTS]]</f>
        <v>4815.7900000000009</v>
      </c>
    </row>
    <row r="618" spans="1:24" x14ac:dyDescent="0.35">
      <c r="A618" s="13">
        <v>45859</v>
      </c>
      <c r="B618" s="13" t="s">
        <v>653</v>
      </c>
      <c r="C618" s="1" t="s">
        <v>670</v>
      </c>
      <c r="D618" s="1" t="s">
        <v>23</v>
      </c>
      <c r="E618" s="1" t="s">
        <v>24</v>
      </c>
      <c r="F618" s="1" t="s">
        <v>25</v>
      </c>
      <c r="G618" s="1" t="s">
        <v>52</v>
      </c>
      <c r="H618" s="2">
        <v>9847.41</v>
      </c>
      <c r="I618" s="3">
        <v>12.91</v>
      </c>
      <c r="J618" s="2">
        <v>42.1</v>
      </c>
      <c r="K618" s="2">
        <v>543.59</v>
      </c>
      <c r="L618" s="2">
        <v>3706.33</v>
      </c>
      <c r="M618" s="2">
        <v>0</v>
      </c>
      <c r="N618" s="2">
        <v>87.14</v>
      </c>
      <c r="O618" s="3">
        <v>10.1</v>
      </c>
      <c r="P618" s="3">
        <v>0.66</v>
      </c>
      <c r="Q618" s="2">
        <v>1.95</v>
      </c>
      <c r="R618" s="2">
        <v>1.07</v>
      </c>
      <c r="S618" s="2">
        <v>5.68</v>
      </c>
      <c r="T618" s="2">
        <v>9.4600000000000009</v>
      </c>
      <c r="U618" s="2">
        <v>1111.17</v>
      </c>
      <c r="V618" s="2">
        <f>SUM(tbl_ProfitPerTruck[[#This Row],[Truck_Fuel_Cost]:[Overhead_Allocation]])+SUM(K617:N618)</f>
        <v>10164.819999999998</v>
      </c>
      <c r="W618" s="2">
        <f>tbl_ProfitPerTruck[[#This Row],[Final_Invoice_Amount]]-SUM(tbl_ProfitPerTruck[[#This Row],[Direct_Labor_COGS]:[Permit_Fees_COGS]])</f>
        <v>5510.3499999999995</v>
      </c>
      <c r="X618" s="2">
        <f>tbl_ProfitPerTruck[[#This Row],[Final_Invoice_Amount]]-tbl_ProfitPerTruck[[#This Row],[TTL_COSTS]]</f>
        <v>-317.40999999999804</v>
      </c>
    </row>
    <row r="619" spans="1:24" x14ac:dyDescent="0.35">
      <c r="A619" s="13">
        <v>45844</v>
      </c>
      <c r="B619" s="13" t="s">
        <v>653</v>
      </c>
      <c r="C619" s="1" t="s">
        <v>671</v>
      </c>
      <c r="D619" s="1" t="s">
        <v>51</v>
      </c>
      <c r="E619" s="1" t="s">
        <v>29</v>
      </c>
      <c r="F619" s="1" t="s">
        <v>30</v>
      </c>
      <c r="G619" s="1" t="s">
        <v>52</v>
      </c>
      <c r="H619" s="2">
        <v>281.39</v>
      </c>
      <c r="I619" s="3">
        <v>1.85</v>
      </c>
      <c r="J619" s="2">
        <v>48.86</v>
      </c>
      <c r="K619" s="2">
        <v>90.59</v>
      </c>
      <c r="L619" s="2">
        <v>23.59</v>
      </c>
      <c r="M619" s="2">
        <v>0</v>
      </c>
      <c r="N619" s="2">
        <v>0</v>
      </c>
      <c r="O619" s="3">
        <v>32.299999999999997</v>
      </c>
      <c r="P619" s="3">
        <v>1.5</v>
      </c>
      <c r="Q619" s="2">
        <v>7.35</v>
      </c>
      <c r="R619" s="2">
        <v>3.07</v>
      </c>
      <c r="S619" s="2">
        <v>4.82</v>
      </c>
      <c r="T619" s="2">
        <v>9.18</v>
      </c>
      <c r="U619" s="2">
        <v>33.29</v>
      </c>
      <c r="V619" s="2">
        <f>SUM(tbl_ProfitPerTruck[[#This Row],[Truck_Fuel_Cost]:[Overhead_Allocation]])+SUM(K618:N619)</f>
        <v>4508.9500000000007</v>
      </c>
      <c r="W619" s="2">
        <f>tbl_ProfitPerTruck[[#This Row],[Final_Invoice_Amount]]-SUM(tbl_ProfitPerTruck[[#This Row],[Direct_Labor_COGS]:[Permit_Fees_COGS]])</f>
        <v>167.20999999999998</v>
      </c>
      <c r="X619" s="2">
        <f>tbl_ProfitPerTruck[[#This Row],[Final_Invoice_Amount]]-tbl_ProfitPerTruck[[#This Row],[TTL_COSTS]]</f>
        <v>-4227.5600000000004</v>
      </c>
    </row>
    <row r="620" spans="1:24" x14ac:dyDescent="0.35">
      <c r="A620" s="13">
        <v>45860</v>
      </c>
      <c r="B620" s="13" t="s">
        <v>653</v>
      </c>
      <c r="C620" s="1" t="s">
        <v>672</v>
      </c>
      <c r="D620" s="1" t="s">
        <v>39</v>
      </c>
      <c r="E620" s="1" t="s">
        <v>40</v>
      </c>
      <c r="F620" s="1" t="s">
        <v>34</v>
      </c>
      <c r="G620" s="1" t="s">
        <v>43</v>
      </c>
      <c r="H620" s="2">
        <v>1014.74</v>
      </c>
      <c r="I620" s="3">
        <v>1.84</v>
      </c>
      <c r="J620" s="2">
        <v>46.49</v>
      </c>
      <c r="K620" s="2">
        <v>85.67</v>
      </c>
      <c r="L620" s="2">
        <v>132.31</v>
      </c>
      <c r="M620" s="2">
        <v>0</v>
      </c>
      <c r="N620" s="2">
        <v>0</v>
      </c>
      <c r="O620" s="3">
        <v>22.5</v>
      </c>
      <c r="P620" s="3">
        <v>1.17</v>
      </c>
      <c r="Q620" s="2">
        <v>5.77</v>
      </c>
      <c r="R620" s="2">
        <v>2.06</v>
      </c>
      <c r="S620" s="2">
        <v>5.51</v>
      </c>
      <c r="T620" s="2">
        <v>8.31</v>
      </c>
      <c r="U620" s="2">
        <v>68.31</v>
      </c>
      <c r="V620" s="2">
        <f>SUM(tbl_ProfitPerTruck[[#This Row],[Truck_Fuel_Cost]:[Overhead_Allocation]])+SUM(K619:N620)</f>
        <v>422.12</v>
      </c>
      <c r="W620" s="2">
        <f>tbl_ProfitPerTruck[[#This Row],[Final_Invoice_Amount]]-SUM(tbl_ProfitPerTruck[[#This Row],[Direct_Labor_COGS]:[Permit_Fees_COGS]])</f>
        <v>796.76</v>
      </c>
      <c r="X620" s="2">
        <f>tbl_ProfitPerTruck[[#This Row],[Final_Invoice_Amount]]-tbl_ProfitPerTruck[[#This Row],[TTL_COSTS]]</f>
        <v>592.62</v>
      </c>
    </row>
    <row r="621" spans="1:24" x14ac:dyDescent="0.35">
      <c r="A621" s="13">
        <v>45869</v>
      </c>
      <c r="B621" s="13" t="s">
        <v>653</v>
      </c>
      <c r="C621" s="1" t="s">
        <v>673</v>
      </c>
      <c r="D621" s="1" t="s">
        <v>51</v>
      </c>
      <c r="E621" s="1" t="s">
        <v>29</v>
      </c>
      <c r="F621" s="1" t="s">
        <v>30</v>
      </c>
      <c r="G621" s="1" t="s">
        <v>52</v>
      </c>
      <c r="H621" s="2">
        <v>427.51</v>
      </c>
      <c r="I621" s="3">
        <v>1.54</v>
      </c>
      <c r="J621" s="2">
        <v>43.18</v>
      </c>
      <c r="K621" s="2">
        <v>66.290000000000006</v>
      </c>
      <c r="L621" s="2">
        <v>39.89</v>
      </c>
      <c r="M621" s="2">
        <v>0</v>
      </c>
      <c r="N621" s="2">
        <v>0</v>
      </c>
      <c r="O621" s="3">
        <v>14.6</v>
      </c>
      <c r="P621" s="3">
        <v>0.86</v>
      </c>
      <c r="Q621" s="2">
        <v>4.09</v>
      </c>
      <c r="R621" s="2">
        <v>1.54</v>
      </c>
      <c r="S621" s="2">
        <v>6.49</v>
      </c>
      <c r="T621" s="2">
        <v>8.73</v>
      </c>
      <c r="U621" s="2">
        <v>30.05</v>
      </c>
      <c r="V621" s="2">
        <f>SUM(tbl_ProfitPerTruck[[#This Row],[Truck_Fuel_Cost]:[Overhead_Allocation]])+SUM(K620:N621)</f>
        <v>375.06000000000006</v>
      </c>
      <c r="W621" s="2">
        <f>tbl_ProfitPerTruck[[#This Row],[Final_Invoice_Amount]]-SUM(tbl_ProfitPerTruck[[#This Row],[Direct_Labor_COGS]:[Permit_Fees_COGS]])</f>
        <v>321.33</v>
      </c>
      <c r="X621" s="2">
        <f>tbl_ProfitPerTruck[[#This Row],[Final_Invoice_Amount]]-tbl_ProfitPerTruck[[#This Row],[TTL_COSTS]]</f>
        <v>52.449999999999932</v>
      </c>
    </row>
    <row r="622" spans="1:24" x14ac:dyDescent="0.35">
      <c r="A622" s="13">
        <v>45864</v>
      </c>
      <c r="B622" s="13" t="s">
        <v>653</v>
      </c>
      <c r="C622" s="1" t="s">
        <v>674</v>
      </c>
      <c r="D622" s="1" t="s">
        <v>47</v>
      </c>
      <c r="E622" s="1" t="s">
        <v>29</v>
      </c>
      <c r="F622" s="1" t="s">
        <v>34</v>
      </c>
      <c r="G622" s="1" t="s">
        <v>31</v>
      </c>
      <c r="H622" s="2">
        <v>699.9</v>
      </c>
      <c r="I622" s="3">
        <v>2.31</v>
      </c>
      <c r="J622" s="2">
        <v>45.29</v>
      </c>
      <c r="K622" s="2">
        <v>104.71</v>
      </c>
      <c r="L622" s="2">
        <v>154.32</v>
      </c>
      <c r="M622" s="2">
        <v>0</v>
      </c>
      <c r="N622" s="2">
        <v>0</v>
      </c>
      <c r="O622" s="3">
        <v>26.7</v>
      </c>
      <c r="P622" s="3">
        <v>1.36</v>
      </c>
      <c r="Q622" s="2">
        <v>5.21</v>
      </c>
      <c r="R622" s="2">
        <v>1.41</v>
      </c>
      <c r="S622" s="2">
        <v>7.14</v>
      </c>
      <c r="T622" s="2">
        <v>8.57</v>
      </c>
      <c r="U622" s="2">
        <v>47.41</v>
      </c>
      <c r="V622" s="2">
        <f>SUM(tbl_ProfitPerTruck[[#This Row],[Truck_Fuel_Cost]:[Overhead_Allocation]])+SUM(K621:N622)</f>
        <v>434.95</v>
      </c>
      <c r="W622" s="2">
        <f>tbl_ProfitPerTruck[[#This Row],[Final_Invoice_Amount]]-SUM(tbl_ProfitPerTruck[[#This Row],[Direct_Labor_COGS]:[Permit_Fees_COGS]])</f>
        <v>440.87</v>
      </c>
      <c r="X622" s="2">
        <f>tbl_ProfitPerTruck[[#This Row],[Final_Invoice_Amount]]-tbl_ProfitPerTruck[[#This Row],[TTL_COSTS]]</f>
        <v>264.95</v>
      </c>
    </row>
    <row r="623" spans="1:24" x14ac:dyDescent="0.35">
      <c r="A623" s="13">
        <v>45842</v>
      </c>
      <c r="B623" s="13" t="s">
        <v>653</v>
      </c>
      <c r="C623" s="1" t="s">
        <v>675</v>
      </c>
      <c r="D623" s="1" t="s">
        <v>45</v>
      </c>
      <c r="E623" s="1" t="s">
        <v>29</v>
      </c>
      <c r="F623" s="1" t="s">
        <v>34</v>
      </c>
      <c r="G623" s="1" t="s">
        <v>43</v>
      </c>
      <c r="H623" s="2">
        <v>1011.02</v>
      </c>
      <c r="I623" s="3">
        <v>2.3199999999999998</v>
      </c>
      <c r="J623" s="2">
        <v>44.23</v>
      </c>
      <c r="K623" s="2">
        <v>102.74</v>
      </c>
      <c r="L623" s="2">
        <v>148.27000000000001</v>
      </c>
      <c r="M623" s="2">
        <v>0</v>
      </c>
      <c r="N623" s="2">
        <v>0</v>
      </c>
      <c r="O623" s="3">
        <v>16.899999999999999</v>
      </c>
      <c r="P623" s="3">
        <v>0.67</v>
      </c>
      <c r="Q623" s="2">
        <v>3.1</v>
      </c>
      <c r="R623" s="2">
        <v>1.93</v>
      </c>
      <c r="S623" s="2">
        <v>5.56</v>
      </c>
      <c r="T623" s="2">
        <v>9.0500000000000007</v>
      </c>
      <c r="U623" s="2">
        <v>61.78</v>
      </c>
      <c r="V623" s="2">
        <f>SUM(tbl_ProfitPerTruck[[#This Row],[Truck_Fuel_Cost]:[Overhead_Allocation]])+SUM(K622:N623)</f>
        <v>591.45999999999992</v>
      </c>
      <c r="W623" s="2">
        <f>tbl_ProfitPerTruck[[#This Row],[Final_Invoice_Amount]]-SUM(tbl_ProfitPerTruck[[#This Row],[Direct_Labor_COGS]:[Permit_Fees_COGS]])</f>
        <v>760.01</v>
      </c>
      <c r="X623" s="2">
        <f>tbl_ProfitPerTruck[[#This Row],[Final_Invoice_Amount]]-tbl_ProfitPerTruck[[#This Row],[TTL_COSTS]]</f>
        <v>419.56000000000006</v>
      </c>
    </row>
    <row r="624" spans="1:24" x14ac:dyDescent="0.35">
      <c r="A624" s="13">
        <v>45851</v>
      </c>
      <c r="B624" s="13" t="s">
        <v>653</v>
      </c>
      <c r="C624" s="1" t="s">
        <v>676</v>
      </c>
      <c r="D624" s="1" t="s">
        <v>57</v>
      </c>
      <c r="E624" s="1" t="s">
        <v>24</v>
      </c>
      <c r="F624" s="1" t="s">
        <v>25</v>
      </c>
      <c r="G624" s="1" t="s">
        <v>26</v>
      </c>
      <c r="H624" s="2">
        <v>7847.23</v>
      </c>
      <c r="I624" s="3">
        <v>12.1</v>
      </c>
      <c r="J624" s="2">
        <v>47.66</v>
      </c>
      <c r="K624" s="2">
        <v>576.80999999999995</v>
      </c>
      <c r="L624" s="2">
        <v>2404.13</v>
      </c>
      <c r="M624" s="2">
        <v>0</v>
      </c>
      <c r="N624" s="2">
        <v>195.63</v>
      </c>
      <c r="O624" s="3">
        <v>8.8000000000000007</v>
      </c>
      <c r="P624" s="3">
        <v>0.54</v>
      </c>
      <c r="Q624" s="2">
        <v>2.2799999999999998</v>
      </c>
      <c r="R624" s="2">
        <v>0.72</v>
      </c>
      <c r="S624" s="2">
        <v>6.88</v>
      </c>
      <c r="T624" s="2">
        <v>11.19</v>
      </c>
      <c r="U624" s="2">
        <v>779.12</v>
      </c>
      <c r="V624" s="2">
        <f>SUM(tbl_ProfitPerTruck[[#This Row],[Truck_Fuel_Cost]:[Overhead_Allocation]])+SUM(K623:N624)</f>
        <v>4227.7700000000004</v>
      </c>
      <c r="W624" s="2">
        <f>tbl_ProfitPerTruck[[#This Row],[Final_Invoice_Amount]]-SUM(tbl_ProfitPerTruck[[#This Row],[Direct_Labor_COGS]:[Permit_Fees_COGS]])</f>
        <v>4670.66</v>
      </c>
      <c r="X624" s="2">
        <f>tbl_ProfitPerTruck[[#This Row],[Final_Invoice_Amount]]-tbl_ProfitPerTruck[[#This Row],[TTL_COSTS]]</f>
        <v>3619.4599999999991</v>
      </c>
    </row>
    <row r="625" spans="1:24" x14ac:dyDescent="0.35">
      <c r="A625" s="13">
        <v>45860</v>
      </c>
      <c r="B625" s="13" t="s">
        <v>653</v>
      </c>
      <c r="C625" s="1" t="s">
        <v>677</v>
      </c>
      <c r="D625" s="1" t="s">
        <v>57</v>
      </c>
      <c r="E625" s="1" t="s">
        <v>24</v>
      </c>
      <c r="F625" s="1" t="s">
        <v>34</v>
      </c>
      <c r="G625" s="1" t="s">
        <v>31</v>
      </c>
      <c r="H625" s="2">
        <v>900.35</v>
      </c>
      <c r="I625" s="3">
        <v>2.81</v>
      </c>
      <c r="J625" s="2">
        <v>47.14</v>
      </c>
      <c r="K625" s="2">
        <v>132.61000000000001</v>
      </c>
      <c r="L625" s="2">
        <v>191.71</v>
      </c>
      <c r="M625" s="2">
        <v>0</v>
      </c>
      <c r="N625" s="2">
        <v>0</v>
      </c>
      <c r="O625" s="3">
        <v>18.600000000000001</v>
      </c>
      <c r="P625" s="3">
        <v>0.82</v>
      </c>
      <c r="Q625" s="2">
        <v>3.9</v>
      </c>
      <c r="R625" s="2">
        <v>1.85</v>
      </c>
      <c r="S625" s="2">
        <v>6.71</v>
      </c>
      <c r="T625" s="2">
        <v>8.52</v>
      </c>
      <c r="U625" s="2">
        <v>72.680000000000007</v>
      </c>
      <c r="V625" s="2">
        <f>SUM(tbl_ProfitPerTruck[[#This Row],[Truck_Fuel_Cost]:[Overhead_Allocation]])+SUM(K624:N625)</f>
        <v>3594.55</v>
      </c>
      <c r="W625" s="2">
        <f>tbl_ProfitPerTruck[[#This Row],[Final_Invoice_Amount]]-SUM(tbl_ProfitPerTruck[[#This Row],[Direct_Labor_COGS]:[Permit_Fees_COGS]])</f>
        <v>576.03</v>
      </c>
      <c r="X625" s="2">
        <f>tbl_ProfitPerTruck[[#This Row],[Final_Invoice_Amount]]-tbl_ProfitPerTruck[[#This Row],[TTL_COSTS]]</f>
        <v>-2694.2000000000003</v>
      </c>
    </row>
    <row r="626" spans="1:24" x14ac:dyDescent="0.35">
      <c r="A626" s="13">
        <v>45855</v>
      </c>
      <c r="B626" s="13" t="s">
        <v>653</v>
      </c>
      <c r="C626" s="1" t="s">
        <v>678</v>
      </c>
      <c r="D626" s="1" t="s">
        <v>49</v>
      </c>
      <c r="E626" s="1" t="s">
        <v>29</v>
      </c>
      <c r="F626" s="1" t="s">
        <v>30</v>
      </c>
      <c r="G626" s="1" t="s">
        <v>31</v>
      </c>
      <c r="H626" s="2">
        <v>317.56</v>
      </c>
      <c r="I626" s="3">
        <v>1.51</v>
      </c>
      <c r="J626" s="2">
        <v>50.21</v>
      </c>
      <c r="K626" s="2">
        <v>75.87</v>
      </c>
      <c r="L626" s="2">
        <v>15.25</v>
      </c>
      <c r="M626" s="2">
        <v>0</v>
      </c>
      <c r="N626" s="2">
        <v>0</v>
      </c>
      <c r="O626" s="3">
        <v>11.8</v>
      </c>
      <c r="P626" s="3">
        <v>0.64</v>
      </c>
      <c r="Q626" s="2">
        <v>2.17</v>
      </c>
      <c r="R626" s="2">
        <v>1.28</v>
      </c>
      <c r="S626" s="2">
        <v>5.84</v>
      </c>
      <c r="T626" s="2">
        <v>10.18</v>
      </c>
      <c r="U626" s="2">
        <v>25</v>
      </c>
      <c r="V626" s="2">
        <f>SUM(tbl_ProfitPerTruck[[#This Row],[Truck_Fuel_Cost]:[Overhead_Allocation]])+SUM(K625:N626)</f>
        <v>459.91000000000008</v>
      </c>
      <c r="W626" s="2">
        <f>tbl_ProfitPerTruck[[#This Row],[Final_Invoice_Amount]]-SUM(tbl_ProfitPerTruck[[#This Row],[Direct_Labor_COGS]:[Permit_Fees_COGS]])</f>
        <v>226.44</v>
      </c>
      <c r="X626" s="2">
        <f>tbl_ProfitPerTruck[[#This Row],[Final_Invoice_Amount]]-tbl_ProfitPerTruck[[#This Row],[TTL_COSTS]]</f>
        <v>-142.35000000000008</v>
      </c>
    </row>
    <row r="627" spans="1:24" x14ac:dyDescent="0.35">
      <c r="A627" s="13">
        <v>45860</v>
      </c>
      <c r="B627" s="13" t="s">
        <v>653</v>
      </c>
      <c r="C627" s="1" t="s">
        <v>679</v>
      </c>
      <c r="D627" s="1" t="s">
        <v>113</v>
      </c>
      <c r="E627" s="1" t="s">
        <v>29</v>
      </c>
      <c r="F627" s="1" t="s">
        <v>34</v>
      </c>
      <c r="G627" s="1" t="s">
        <v>35</v>
      </c>
      <c r="H627" s="2">
        <v>446.52</v>
      </c>
      <c r="I627" s="3">
        <v>1.56</v>
      </c>
      <c r="J627" s="2">
        <v>42.47</v>
      </c>
      <c r="K627" s="2">
        <v>66.38</v>
      </c>
      <c r="L627" s="2">
        <v>102.76</v>
      </c>
      <c r="M627" s="2">
        <v>0</v>
      </c>
      <c r="N627" s="2">
        <v>0</v>
      </c>
      <c r="O627" s="3">
        <v>25.6</v>
      </c>
      <c r="P627" s="3">
        <v>1.1200000000000001</v>
      </c>
      <c r="Q627" s="2">
        <v>5.24</v>
      </c>
      <c r="R627" s="2">
        <v>1.88</v>
      </c>
      <c r="S627" s="2">
        <v>6.27</v>
      </c>
      <c r="T627" s="2">
        <v>9.27</v>
      </c>
      <c r="U627" s="2">
        <v>46.75</v>
      </c>
      <c r="V627" s="2">
        <f>SUM(tbl_ProfitPerTruck[[#This Row],[Truck_Fuel_Cost]:[Overhead_Allocation]])+SUM(K626:N627)</f>
        <v>329.66999999999996</v>
      </c>
      <c r="W627" s="2">
        <f>tbl_ProfitPerTruck[[#This Row],[Final_Invoice_Amount]]-SUM(tbl_ProfitPerTruck[[#This Row],[Direct_Labor_COGS]:[Permit_Fees_COGS]])</f>
        <v>277.38</v>
      </c>
      <c r="X627" s="2">
        <f>tbl_ProfitPerTruck[[#This Row],[Final_Invoice_Amount]]-tbl_ProfitPerTruck[[#This Row],[TTL_COSTS]]</f>
        <v>116.85000000000002</v>
      </c>
    </row>
    <row r="628" spans="1:24" x14ac:dyDescent="0.35">
      <c r="A628" s="13">
        <v>45840</v>
      </c>
      <c r="B628" s="13" t="s">
        <v>653</v>
      </c>
      <c r="C628" s="1" t="s">
        <v>680</v>
      </c>
      <c r="D628" s="1" t="s">
        <v>83</v>
      </c>
      <c r="E628" s="1" t="s">
        <v>29</v>
      </c>
      <c r="F628" s="1" t="s">
        <v>34</v>
      </c>
      <c r="G628" s="1" t="s">
        <v>35</v>
      </c>
      <c r="H628" s="2">
        <v>720.79</v>
      </c>
      <c r="I628" s="3">
        <v>2.7</v>
      </c>
      <c r="J628" s="2">
        <v>50.57</v>
      </c>
      <c r="K628" s="2">
        <v>136.29</v>
      </c>
      <c r="L628" s="2">
        <v>117.94</v>
      </c>
      <c r="M628" s="2">
        <v>0</v>
      </c>
      <c r="N628" s="2">
        <v>0</v>
      </c>
      <c r="O628" s="3">
        <v>19</v>
      </c>
      <c r="P628" s="3">
        <v>0.96</v>
      </c>
      <c r="Q628" s="2">
        <v>3.89</v>
      </c>
      <c r="R628" s="2">
        <v>1.1000000000000001</v>
      </c>
      <c r="S628" s="2">
        <v>6.88</v>
      </c>
      <c r="T628" s="2">
        <v>7.49</v>
      </c>
      <c r="U628" s="2">
        <v>54.98</v>
      </c>
      <c r="V628" s="2">
        <f>SUM(tbl_ProfitPerTruck[[#This Row],[Truck_Fuel_Cost]:[Overhead_Allocation]])+SUM(K627:N628)</f>
        <v>497.70999999999992</v>
      </c>
      <c r="W628" s="2">
        <f>tbl_ProfitPerTruck[[#This Row],[Final_Invoice_Amount]]-SUM(tbl_ProfitPerTruck[[#This Row],[Direct_Labor_COGS]:[Permit_Fees_COGS]])</f>
        <v>466.55999999999995</v>
      </c>
      <c r="X628" s="2">
        <f>tbl_ProfitPerTruck[[#This Row],[Final_Invoice_Amount]]-tbl_ProfitPerTruck[[#This Row],[TTL_COSTS]]</f>
        <v>223.08000000000004</v>
      </c>
    </row>
    <row r="629" spans="1:24" x14ac:dyDescent="0.35">
      <c r="A629" s="13">
        <v>45853</v>
      </c>
      <c r="B629" s="13" t="s">
        <v>653</v>
      </c>
      <c r="C629" s="1" t="s">
        <v>681</v>
      </c>
      <c r="D629" s="1" t="s">
        <v>113</v>
      </c>
      <c r="E629" s="1" t="s">
        <v>29</v>
      </c>
      <c r="F629" s="1" t="s">
        <v>34</v>
      </c>
      <c r="G629" s="1" t="s">
        <v>43</v>
      </c>
      <c r="H629" s="2">
        <v>886.44</v>
      </c>
      <c r="I629" s="3">
        <v>3.29</v>
      </c>
      <c r="J629" s="2">
        <v>44.75</v>
      </c>
      <c r="K629" s="2">
        <v>147.06</v>
      </c>
      <c r="L629" s="2">
        <v>238.97</v>
      </c>
      <c r="M629" s="2">
        <v>0</v>
      </c>
      <c r="N629" s="2">
        <v>0</v>
      </c>
      <c r="O629" s="3">
        <v>12.1</v>
      </c>
      <c r="P629" s="3">
        <v>0.72</v>
      </c>
      <c r="Q629" s="2">
        <v>2.31</v>
      </c>
      <c r="R629" s="2">
        <v>1.24</v>
      </c>
      <c r="S629" s="2">
        <v>6.92</v>
      </c>
      <c r="T629" s="2">
        <v>8.36</v>
      </c>
      <c r="U629" s="2">
        <v>78.27</v>
      </c>
      <c r="V629" s="2">
        <f>SUM(tbl_ProfitPerTruck[[#This Row],[Truck_Fuel_Cost]:[Overhead_Allocation]])+SUM(K628:N629)</f>
        <v>737.36</v>
      </c>
      <c r="W629" s="2">
        <f>tbl_ProfitPerTruck[[#This Row],[Final_Invoice_Amount]]-SUM(tbl_ProfitPerTruck[[#This Row],[Direct_Labor_COGS]:[Permit_Fees_COGS]])</f>
        <v>500.41000000000008</v>
      </c>
      <c r="X629" s="2">
        <f>tbl_ProfitPerTruck[[#This Row],[Final_Invoice_Amount]]-tbl_ProfitPerTruck[[#This Row],[TTL_COSTS]]</f>
        <v>149.08000000000004</v>
      </c>
    </row>
    <row r="630" spans="1:24" x14ac:dyDescent="0.35">
      <c r="A630" s="13">
        <v>45850</v>
      </c>
      <c r="B630" s="13" t="s">
        <v>653</v>
      </c>
      <c r="C630" s="1" t="s">
        <v>682</v>
      </c>
      <c r="D630" s="1" t="s">
        <v>47</v>
      </c>
      <c r="E630" s="1" t="s">
        <v>29</v>
      </c>
      <c r="F630" s="1" t="s">
        <v>30</v>
      </c>
      <c r="G630" s="1" t="s">
        <v>35</v>
      </c>
      <c r="H630" s="2">
        <v>368.4</v>
      </c>
      <c r="I630" s="3">
        <v>1.45</v>
      </c>
      <c r="J630" s="2">
        <v>38.380000000000003</v>
      </c>
      <c r="K630" s="2">
        <v>55.64</v>
      </c>
      <c r="L630" s="2">
        <v>17.100000000000001</v>
      </c>
      <c r="M630" s="2">
        <v>0</v>
      </c>
      <c r="N630" s="2">
        <v>0</v>
      </c>
      <c r="O630" s="3">
        <v>8.6999999999999993</v>
      </c>
      <c r="P630" s="3">
        <v>0.44</v>
      </c>
      <c r="Q630" s="2">
        <v>2.04</v>
      </c>
      <c r="R630" s="2">
        <v>0.82</v>
      </c>
      <c r="S630" s="2">
        <v>5.27</v>
      </c>
      <c r="T630" s="2">
        <v>11.74</v>
      </c>
      <c r="U630" s="2">
        <v>25.86</v>
      </c>
      <c r="V630" s="2">
        <f>SUM(tbl_ProfitPerTruck[[#This Row],[Truck_Fuel_Cost]:[Overhead_Allocation]])+SUM(K629:N630)</f>
        <v>504.5</v>
      </c>
      <c r="W630" s="2">
        <f>tbl_ProfitPerTruck[[#This Row],[Final_Invoice_Amount]]-SUM(tbl_ProfitPerTruck[[#This Row],[Direct_Labor_COGS]:[Permit_Fees_COGS]])</f>
        <v>295.65999999999997</v>
      </c>
      <c r="X630" s="2">
        <f>tbl_ProfitPerTruck[[#This Row],[Final_Invoice_Amount]]-tbl_ProfitPerTruck[[#This Row],[TTL_COSTS]]</f>
        <v>-136.10000000000002</v>
      </c>
    </row>
    <row r="631" spans="1:24" x14ac:dyDescent="0.35">
      <c r="A631" s="13">
        <v>45843</v>
      </c>
      <c r="B631" s="13" t="s">
        <v>653</v>
      </c>
      <c r="C631" s="1" t="s">
        <v>683</v>
      </c>
      <c r="D631" s="1" t="s">
        <v>28</v>
      </c>
      <c r="E631" s="1" t="s">
        <v>29</v>
      </c>
      <c r="F631" s="1" t="s">
        <v>34</v>
      </c>
      <c r="G631" s="1" t="s">
        <v>52</v>
      </c>
      <c r="H631" s="2">
        <v>1018.44</v>
      </c>
      <c r="I631" s="3">
        <v>1.76</v>
      </c>
      <c r="J631" s="2">
        <v>42.34</v>
      </c>
      <c r="K631" s="2">
        <v>74.48</v>
      </c>
      <c r="L631" s="2">
        <v>125.66</v>
      </c>
      <c r="M631" s="2">
        <v>66.98</v>
      </c>
      <c r="N631" s="2">
        <v>0</v>
      </c>
      <c r="O631" s="3">
        <v>11.3</v>
      </c>
      <c r="P631" s="3">
        <v>0.43</v>
      </c>
      <c r="Q631" s="2">
        <v>2.4</v>
      </c>
      <c r="R631" s="2">
        <v>0.79</v>
      </c>
      <c r="S631" s="2">
        <v>6.17</v>
      </c>
      <c r="T631" s="2">
        <v>10.65</v>
      </c>
      <c r="U631" s="2">
        <v>93.67</v>
      </c>
      <c r="V631" s="2">
        <f>SUM(tbl_ProfitPerTruck[[#This Row],[Truck_Fuel_Cost]:[Overhead_Allocation]])+SUM(K630:N631)</f>
        <v>453.54</v>
      </c>
      <c r="W631" s="2">
        <f>tbl_ProfitPerTruck[[#This Row],[Final_Invoice_Amount]]-SUM(tbl_ProfitPerTruck[[#This Row],[Direct_Labor_COGS]:[Permit_Fees_COGS]])</f>
        <v>751.32</v>
      </c>
      <c r="X631" s="2">
        <f>tbl_ProfitPerTruck[[#This Row],[Final_Invoice_Amount]]-tbl_ProfitPerTruck[[#This Row],[TTL_COSTS]]</f>
        <v>564.90000000000009</v>
      </c>
    </row>
    <row r="632" spans="1:24" x14ac:dyDescent="0.35">
      <c r="A632" s="13">
        <v>45848</v>
      </c>
      <c r="B632" s="13" t="s">
        <v>653</v>
      </c>
      <c r="C632" s="1" t="s">
        <v>684</v>
      </c>
      <c r="D632" s="1" t="s">
        <v>113</v>
      </c>
      <c r="E632" s="1" t="s">
        <v>29</v>
      </c>
      <c r="F632" s="1" t="s">
        <v>34</v>
      </c>
      <c r="G632" s="1" t="s">
        <v>35</v>
      </c>
      <c r="H632" s="2">
        <v>355.18</v>
      </c>
      <c r="I632" s="3">
        <v>2.08</v>
      </c>
      <c r="J632" s="2">
        <v>43.53</v>
      </c>
      <c r="K632" s="2">
        <v>90.6</v>
      </c>
      <c r="L632" s="2">
        <v>42.26</v>
      </c>
      <c r="M632" s="2">
        <v>0</v>
      </c>
      <c r="N632" s="2">
        <v>0</v>
      </c>
      <c r="O632" s="3">
        <v>13.9</v>
      </c>
      <c r="P632" s="3">
        <v>0.73</v>
      </c>
      <c r="Q632" s="2">
        <v>3.41</v>
      </c>
      <c r="R632" s="2">
        <v>1.62</v>
      </c>
      <c r="S632" s="2">
        <v>6.69</v>
      </c>
      <c r="T632" s="2">
        <v>7.26</v>
      </c>
      <c r="U632" s="2">
        <v>40.15</v>
      </c>
      <c r="V632" s="2">
        <f>SUM(tbl_ProfitPerTruck[[#This Row],[Truck_Fuel_Cost]:[Overhead_Allocation]])+SUM(K631:N632)</f>
        <v>459.11</v>
      </c>
      <c r="W632" s="2">
        <f>tbl_ProfitPerTruck[[#This Row],[Final_Invoice_Amount]]-SUM(tbl_ProfitPerTruck[[#This Row],[Direct_Labor_COGS]:[Permit_Fees_COGS]])</f>
        <v>222.32000000000002</v>
      </c>
      <c r="X632" s="2">
        <f>tbl_ProfitPerTruck[[#This Row],[Final_Invoice_Amount]]-tbl_ProfitPerTruck[[#This Row],[TTL_COSTS]]</f>
        <v>-103.93</v>
      </c>
    </row>
    <row r="633" spans="1:24" x14ac:dyDescent="0.35">
      <c r="A633" s="13">
        <v>45860</v>
      </c>
      <c r="B633" s="13" t="s">
        <v>653</v>
      </c>
      <c r="C633" s="1" t="s">
        <v>685</v>
      </c>
      <c r="D633" s="1" t="s">
        <v>47</v>
      </c>
      <c r="E633" s="1" t="s">
        <v>29</v>
      </c>
      <c r="F633" s="1" t="s">
        <v>34</v>
      </c>
      <c r="G633" s="1" t="s">
        <v>31</v>
      </c>
      <c r="H633" s="2">
        <v>525.02</v>
      </c>
      <c r="I633" s="3">
        <v>1.71</v>
      </c>
      <c r="J633" s="2">
        <v>40.68</v>
      </c>
      <c r="K633" s="2">
        <v>69.510000000000005</v>
      </c>
      <c r="L633" s="2">
        <v>82.76</v>
      </c>
      <c r="M633" s="2">
        <v>0</v>
      </c>
      <c r="N633" s="2">
        <v>0</v>
      </c>
      <c r="O633" s="3">
        <v>19.600000000000001</v>
      </c>
      <c r="P633" s="3">
        <v>1.07</v>
      </c>
      <c r="Q633" s="2">
        <v>4.33</v>
      </c>
      <c r="R633" s="2">
        <v>2.0099999999999998</v>
      </c>
      <c r="S633" s="2">
        <v>4.84</v>
      </c>
      <c r="T633" s="2">
        <v>8.24</v>
      </c>
      <c r="U633" s="2">
        <v>56.93</v>
      </c>
      <c r="V633" s="2">
        <f>SUM(tbl_ProfitPerTruck[[#This Row],[Truck_Fuel_Cost]:[Overhead_Allocation]])+SUM(K632:N633)</f>
        <v>361.48</v>
      </c>
      <c r="W633" s="2">
        <f>tbl_ProfitPerTruck[[#This Row],[Final_Invoice_Amount]]-SUM(tbl_ProfitPerTruck[[#This Row],[Direct_Labor_COGS]:[Permit_Fees_COGS]])</f>
        <v>372.75</v>
      </c>
      <c r="X633" s="2">
        <f>tbl_ProfitPerTruck[[#This Row],[Final_Invoice_Amount]]-tbl_ProfitPerTruck[[#This Row],[TTL_COSTS]]</f>
        <v>163.53999999999996</v>
      </c>
    </row>
    <row r="634" spans="1:24" x14ac:dyDescent="0.35">
      <c r="A634" s="13">
        <v>45850</v>
      </c>
      <c r="B634" s="13" t="s">
        <v>653</v>
      </c>
      <c r="C634" s="1" t="s">
        <v>686</v>
      </c>
      <c r="D634" s="1" t="s">
        <v>72</v>
      </c>
      <c r="E634" s="1" t="s">
        <v>29</v>
      </c>
      <c r="F634" s="1" t="s">
        <v>34</v>
      </c>
      <c r="G634" s="1" t="s">
        <v>26</v>
      </c>
      <c r="H634" s="2">
        <v>721.21</v>
      </c>
      <c r="I634" s="3">
        <v>2.1</v>
      </c>
      <c r="J634" s="2">
        <v>46.76</v>
      </c>
      <c r="K634" s="2">
        <v>98.13</v>
      </c>
      <c r="L634" s="2">
        <v>97.9</v>
      </c>
      <c r="M634" s="2">
        <v>0</v>
      </c>
      <c r="N634" s="2">
        <v>0</v>
      </c>
      <c r="O634" s="3">
        <v>29.4</v>
      </c>
      <c r="P634" s="3">
        <v>1.39</v>
      </c>
      <c r="Q634" s="2">
        <v>7.48</v>
      </c>
      <c r="R634" s="2">
        <v>3.06</v>
      </c>
      <c r="S634" s="2">
        <v>6</v>
      </c>
      <c r="T634" s="2">
        <v>8.5299999999999994</v>
      </c>
      <c r="U634" s="2">
        <v>85.41</v>
      </c>
      <c r="V634" s="2">
        <f>SUM(tbl_ProfitPerTruck[[#This Row],[Truck_Fuel_Cost]:[Overhead_Allocation]])+SUM(K633:N634)</f>
        <v>458.78</v>
      </c>
      <c r="W634" s="2">
        <f>tbl_ProfitPerTruck[[#This Row],[Final_Invoice_Amount]]-SUM(tbl_ProfitPerTruck[[#This Row],[Direct_Labor_COGS]:[Permit_Fees_COGS]])</f>
        <v>525.18000000000006</v>
      </c>
      <c r="X634" s="2">
        <f>tbl_ProfitPerTruck[[#This Row],[Final_Invoice_Amount]]-tbl_ProfitPerTruck[[#This Row],[TTL_COSTS]]</f>
        <v>262.43000000000006</v>
      </c>
    </row>
    <row r="635" spans="1:24" x14ac:dyDescent="0.35">
      <c r="A635" s="13">
        <v>45855</v>
      </c>
      <c r="B635" s="13" t="s">
        <v>653</v>
      </c>
      <c r="C635" s="1" t="s">
        <v>687</v>
      </c>
      <c r="D635" s="1" t="s">
        <v>45</v>
      </c>
      <c r="E635" s="1" t="s">
        <v>29</v>
      </c>
      <c r="F635" s="1" t="s">
        <v>34</v>
      </c>
      <c r="G635" s="1" t="s">
        <v>37</v>
      </c>
      <c r="H635" s="2">
        <v>333.17</v>
      </c>
      <c r="I635" s="3">
        <v>2.0299999999999998</v>
      </c>
      <c r="J635" s="2">
        <v>41.54</v>
      </c>
      <c r="K635" s="2">
        <v>84.36</v>
      </c>
      <c r="L635" s="2">
        <v>82.9</v>
      </c>
      <c r="M635" s="2">
        <v>19.91</v>
      </c>
      <c r="N635" s="2">
        <v>0</v>
      </c>
      <c r="O635" s="3">
        <v>28</v>
      </c>
      <c r="P635" s="3">
        <v>1.41</v>
      </c>
      <c r="Q635" s="2">
        <v>7.81</v>
      </c>
      <c r="R635" s="2">
        <v>2.73</v>
      </c>
      <c r="S635" s="2">
        <v>7.45</v>
      </c>
      <c r="T635" s="2">
        <v>7.14</v>
      </c>
      <c r="U635" s="2">
        <v>26.75</v>
      </c>
      <c r="V635" s="2">
        <f>SUM(tbl_ProfitPerTruck[[#This Row],[Truck_Fuel_Cost]:[Overhead_Allocation]])+SUM(K634:N635)</f>
        <v>435.08</v>
      </c>
      <c r="W635" s="2">
        <f>tbl_ProfitPerTruck[[#This Row],[Final_Invoice_Amount]]-SUM(tbl_ProfitPerTruck[[#This Row],[Direct_Labor_COGS]:[Permit_Fees_COGS]])</f>
        <v>146.00000000000003</v>
      </c>
      <c r="X635" s="2">
        <f>tbl_ProfitPerTruck[[#This Row],[Final_Invoice_Amount]]-tbl_ProfitPerTruck[[#This Row],[TTL_COSTS]]</f>
        <v>-101.90999999999997</v>
      </c>
    </row>
    <row r="636" spans="1:24" x14ac:dyDescent="0.35">
      <c r="A636" s="13">
        <v>45868</v>
      </c>
      <c r="B636" s="13" t="s">
        <v>653</v>
      </c>
      <c r="C636" s="1" t="s">
        <v>688</v>
      </c>
      <c r="D636" s="1" t="s">
        <v>28</v>
      </c>
      <c r="E636" s="1" t="s">
        <v>29</v>
      </c>
      <c r="F636" s="1" t="s">
        <v>30</v>
      </c>
      <c r="G636" s="1" t="s">
        <v>35</v>
      </c>
      <c r="H636" s="2">
        <v>288.06</v>
      </c>
      <c r="I636" s="3">
        <v>1.4</v>
      </c>
      <c r="J636" s="2">
        <v>47.09</v>
      </c>
      <c r="K636" s="2">
        <v>66</v>
      </c>
      <c r="L636" s="2">
        <v>28.22</v>
      </c>
      <c r="M636" s="2">
        <v>0</v>
      </c>
      <c r="N636" s="2">
        <v>0</v>
      </c>
      <c r="O636" s="3">
        <v>30</v>
      </c>
      <c r="P636" s="3">
        <v>1.38</v>
      </c>
      <c r="Q636" s="2">
        <v>7.45</v>
      </c>
      <c r="R636" s="2">
        <v>1.64</v>
      </c>
      <c r="S636" s="2">
        <v>5.69</v>
      </c>
      <c r="T636" s="2">
        <v>11.82</v>
      </c>
      <c r="U636" s="2">
        <v>26.6</v>
      </c>
      <c r="V636" s="2">
        <f>SUM(tbl_ProfitPerTruck[[#This Row],[Truck_Fuel_Cost]:[Overhead_Allocation]])+SUM(K635:N636)</f>
        <v>334.59</v>
      </c>
      <c r="W636" s="2">
        <f>tbl_ProfitPerTruck[[#This Row],[Final_Invoice_Amount]]-SUM(tbl_ProfitPerTruck[[#This Row],[Direct_Labor_COGS]:[Permit_Fees_COGS]])</f>
        <v>193.84</v>
      </c>
      <c r="X636" s="2">
        <f>tbl_ProfitPerTruck[[#This Row],[Final_Invoice_Amount]]-tbl_ProfitPerTruck[[#This Row],[TTL_COSTS]]</f>
        <v>-46.529999999999973</v>
      </c>
    </row>
    <row r="637" spans="1:24" x14ac:dyDescent="0.35">
      <c r="A637" s="13">
        <v>45848</v>
      </c>
      <c r="B637" s="13" t="s">
        <v>653</v>
      </c>
      <c r="C637" s="1" t="s">
        <v>689</v>
      </c>
      <c r="D637" s="1" t="s">
        <v>49</v>
      </c>
      <c r="E637" s="1" t="s">
        <v>29</v>
      </c>
      <c r="F637" s="1" t="s">
        <v>34</v>
      </c>
      <c r="G637" s="1" t="s">
        <v>52</v>
      </c>
      <c r="H637" s="2">
        <v>793.79</v>
      </c>
      <c r="I637" s="3">
        <v>3</v>
      </c>
      <c r="J637" s="2">
        <v>43.19</v>
      </c>
      <c r="K637" s="2">
        <v>129.51</v>
      </c>
      <c r="L637" s="2">
        <v>158.13</v>
      </c>
      <c r="M637" s="2">
        <v>0</v>
      </c>
      <c r="N637" s="2">
        <v>0</v>
      </c>
      <c r="O637" s="3">
        <v>17.100000000000001</v>
      </c>
      <c r="P637" s="3">
        <v>0.89</v>
      </c>
      <c r="Q637" s="2">
        <v>3.28</v>
      </c>
      <c r="R637" s="2">
        <v>1.22</v>
      </c>
      <c r="S637" s="2">
        <v>6.84</v>
      </c>
      <c r="T637" s="2">
        <v>8.83</v>
      </c>
      <c r="U637" s="2">
        <v>59.13</v>
      </c>
      <c r="V637" s="2">
        <f>SUM(tbl_ProfitPerTruck[[#This Row],[Truck_Fuel_Cost]:[Overhead_Allocation]])+SUM(K636:N637)</f>
        <v>461.16</v>
      </c>
      <c r="W637" s="2">
        <f>tbl_ProfitPerTruck[[#This Row],[Final_Invoice_Amount]]-SUM(tbl_ProfitPerTruck[[#This Row],[Direct_Labor_COGS]:[Permit_Fees_COGS]])</f>
        <v>506.15</v>
      </c>
      <c r="X637" s="2">
        <f>tbl_ProfitPerTruck[[#This Row],[Final_Invoice_Amount]]-tbl_ProfitPerTruck[[#This Row],[TTL_COSTS]]</f>
        <v>332.62999999999994</v>
      </c>
    </row>
    <row r="638" spans="1:24" x14ac:dyDescent="0.35">
      <c r="A638" s="13">
        <v>45856</v>
      </c>
      <c r="B638" s="13" t="s">
        <v>653</v>
      </c>
      <c r="C638" s="1" t="s">
        <v>690</v>
      </c>
      <c r="D638" s="1" t="s">
        <v>51</v>
      </c>
      <c r="E638" s="1" t="s">
        <v>29</v>
      </c>
      <c r="F638" s="1" t="s">
        <v>30</v>
      </c>
      <c r="G638" s="1" t="s">
        <v>35</v>
      </c>
      <c r="H638" s="2">
        <v>344.34</v>
      </c>
      <c r="I638" s="3">
        <v>0.86</v>
      </c>
      <c r="J638" s="2">
        <v>39.33</v>
      </c>
      <c r="K638" s="2">
        <v>33.659999999999997</v>
      </c>
      <c r="L638" s="2">
        <v>29.21</v>
      </c>
      <c r="M638" s="2">
        <v>0</v>
      </c>
      <c r="N638" s="2">
        <v>0</v>
      </c>
      <c r="O638" s="3">
        <v>3</v>
      </c>
      <c r="P638" s="3">
        <v>0.32</v>
      </c>
      <c r="Q638" s="2">
        <v>0.57999999999999996</v>
      </c>
      <c r="R638" s="2">
        <v>0.24</v>
      </c>
      <c r="S638" s="2">
        <v>5.94</v>
      </c>
      <c r="T638" s="2">
        <v>8.8800000000000008</v>
      </c>
      <c r="U638" s="2">
        <v>28.16</v>
      </c>
      <c r="V638" s="2">
        <f>SUM(tbl_ProfitPerTruck[[#This Row],[Truck_Fuel_Cost]:[Overhead_Allocation]])+SUM(K637:N638)</f>
        <v>394.30999999999995</v>
      </c>
      <c r="W638" s="2">
        <f>tbl_ProfitPerTruck[[#This Row],[Final_Invoice_Amount]]-SUM(tbl_ProfitPerTruck[[#This Row],[Direct_Labor_COGS]:[Permit_Fees_COGS]])</f>
        <v>281.46999999999997</v>
      </c>
      <c r="X638" s="2">
        <f>tbl_ProfitPerTruck[[#This Row],[Final_Invoice_Amount]]-tbl_ProfitPerTruck[[#This Row],[TTL_COSTS]]</f>
        <v>-49.96999999999997</v>
      </c>
    </row>
    <row r="639" spans="1:24" x14ac:dyDescent="0.35">
      <c r="A639" s="13">
        <v>45861</v>
      </c>
      <c r="B639" s="13" t="s">
        <v>653</v>
      </c>
      <c r="C639" s="1" t="s">
        <v>691</v>
      </c>
      <c r="D639" s="1" t="s">
        <v>33</v>
      </c>
      <c r="E639" s="1" t="s">
        <v>29</v>
      </c>
      <c r="F639" s="1" t="s">
        <v>34</v>
      </c>
      <c r="G639" s="1" t="s">
        <v>52</v>
      </c>
      <c r="H639" s="2">
        <v>819.3</v>
      </c>
      <c r="I639" s="3">
        <v>2.2799999999999998</v>
      </c>
      <c r="J639" s="2">
        <v>40.5</v>
      </c>
      <c r="K639" s="2">
        <v>92.21</v>
      </c>
      <c r="L639" s="2">
        <v>117.37</v>
      </c>
      <c r="M639" s="2">
        <v>0</v>
      </c>
      <c r="N639" s="2">
        <v>0</v>
      </c>
      <c r="O639" s="3">
        <v>23.1</v>
      </c>
      <c r="P639" s="3">
        <v>1.1499999999999999</v>
      </c>
      <c r="Q639" s="2">
        <v>6.25</v>
      </c>
      <c r="R639" s="2">
        <v>2.74</v>
      </c>
      <c r="S639" s="2">
        <v>5.09</v>
      </c>
      <c r="T639" s="2">
        <v>7.67</v>
      </c>
      <c r="U639" s="2">
        <v>51.93</v>
      </c>
      <c r="V639" s="2">
        <f>SUM(tbl_ProfitPerTruck[[#This Row],[Truck_Fuel_Cost]:[Overhead_Allocation]])+SUM(K638:N639)</f>
        <v>346.13</v>
      </c>
      <c r="W639" s="2">
        <f>tbl_ProfitPerTruck[[#This Row],[Final_Invoice_Amount]]-SUM(tbl_ProfitPerTruck[[#This Row],[Direct_Labor_COGS]:[Permit_Fees_COGS]])</f>
        <v>609.72</v>
      </c>
      <c r="X639" s="2">
        <f>tbl_ProfitPerTruck[[#This Row],[Final_Invoice_Amount]]-tbl_ProfitPerTruck[[#This Row],[TTL_COSTS]]</f>
        <v>473.16999999999996</v>
      </c>
    </row>
    <row r="640" spans="1:24" x14ac:dyDescent="0.35">
      <c r="A640" s="13">
        <v>45853</v>
      </c>
      <c r="B640" s="13" t="s">
        <v>653</v>
      </c>
      <c r="C640" s="1" t="s">
        <v>692</v>
      </c>
      <c r="D640" s="1" t="s">
        <v>45</v>
      </c>
      <c r="E640" s="1" t="s">
        <v>29</v>
      </c>
      <c r="F640" s="1" t="s">
        <v>30</v>
      </c>
      <c r="G640" s="1" t="s">
        <v>31</v>
      </c>
      <c r="H640" s="2">
        <v>264.04000000000002</v>
      </c>
      <c r="I640" s="3">
        <v>1.02</v>
      </c>
      <c r="J640" s="2">
        <v>35.99</v>
      </c>
      <c r="K640" s="2">
        <v>36.549999999999997</v>
      </c>
      <c r="L640" s="2">
        <v>24.06</v>
      </c>
      <c r="M640" s="2">
        <v>0</v>
      </c>
      <c r="N640" s="2">
        <v>0</v>
      </c>
      <c r="O640" s="3">
        <v>21</v>
      </c>
      <c r="P640" s="3">
        <v>0.97</v>
      </c>
      <c r="Q640" s="2">
        <v>4.49</v>
      </c>
      <c r="R640" s="2">
        <v>1.36</v>
      </c>
      <c r="S640" s="2">
        <v>5.63</v>
      </c>
      <c r="T640" s="2">
        <v>8.58</v>
      </c>
      <c r="U640" s="2">
        <v>26.57</v>
      </c>
      <c r="V640" s="2">
        <f>SUM(tbl_ProfitPerTruck[[#This Row],[Truck_Fuel_Cost]:[Overhead_Allocation]])+SUM(K639:N640)</f>
        <v>316.82</v>
      </c>
      <c r="W640" s="2">
        <f>tbl_ProfitPerTruck[[#This Row],[Final_Invoice_Amount]]-SUM(tbl_ProfitPerTruck[[#This Row],[Direct_Labor_COGS]:[Permit_Fees_COGS]])</f>
        <v>203.43</v>
      </c>
      <c r="X640" s="2">
        <f>tbl_ProfitPerTruck[[#This Row],[Final_Invoice_Amount]]-tbl_ProfitPerTruck[[#This Row],[TTL_COSTS]]</f>
        <v>-52.779999999999973</v>
      </c>
    </row>
    <row r="641" spans="1:24" x14ac:dyDescent="0.35">
      <c r="A641" s="13">
        <v>45867</v>
      </c>
      <c r="B641" s="13" t="s">
        <v>653</v>
      </c>
      <c r="C641" s="1" t="s">
        <v>693</v>
      </c>
      <c r="D641" s="1" t="s">
        <v>33</v>
      </c>
      <c r="E641" s="1" t="s">
        <v>29</v>
      </c>
      <c r="F641" s="1" t="s">
        <v>30</v>
      </c>
      <c r="G641" s="1" t="s">
        <v>35</v>
      </c>
      <c r="H641" s="2">
        <v>348.33</v>
      </c>
      <c r="I641" s="3">
        <v>1.92</v>
      </c>
      <c r="J641" s="2">
        <v>50.64</v>
      </c>
      <c r="K641" s="2">
        <v>97.26</v>
      </c>
      <c r="L641" s="2">
        <v>21.06</v>
      </c>
      <c r="M641" s="2">
        <v>0</v>
      </c>
      <c r="N641" s="2">
        <v>0</v>
      </c>
      <c r="O641" s="3">
        <v>13.6</v>
      </c>
      <c r="P641" s="3">
        <v>0.8</v>
      </c>
      <c r="Q641" s="2">
        <v>3.09</v>
      </c>
      <c r="R641" s="2">
        <v>1.51</v>
      </c>
      <c r="S641" s="2">
        <v>6.93</v>
      </c>
      <c r="T641" s="2">
        <v>11.9</v>
      </c>
      <c r="U641" s="2">
        <v>40.26</v>
      </c>
      <c r="V641" s="2">
        <f>SUM(tbl_ProfitPerTruck[[#This Row],[Truck_Fuel_Cost]:[Overhead_Allocation]])+SUM(K640:N641)</f>
        <v>242.62</v>
      </c>
      <c r="W641" s="2">
        <f>tbl_ProfitPerTruck[[#This Row],[Final_Invoice_Amount]]-SUM(tbl_ProfitPerTruck[[#This Row],[Direct_Labor_COGS]:[Permit_Fees_COGS]])</f>
        <v>230.01</v>
      </c>
      <c r="X641" s="2">
        <f>tbl_ProfitPerTruck[[#This Row],[Final_Invoice_Amount]]-tbl_ProfitPerTruck[[#This Row],[TTL_COSTS]]</f>
        <v>105.70999999999998</v>
      </c>
    </row>
    <row r="642" spans="1:24" x14ac:dyDescent="0.35">
      <c r="A642" s="13">
        <v>45867</v>
      </c>
      <c r="B642" s="13" t="s">
        <v>653</v>
      </c>
      <c r="C642" s="1" t="s">
        <v>694</v>
      </c>
      <c r="D642" s="1" t="s">
        <v>83</v>
      </c>
      <c r="E642" s="1" t="s">
        <v>29</v>
      </c>
      <c r="F642" s="1" t="s">
        <v>34</v>
      </c>
      <c r="G642" s="1" t="s">
        <v>52</v>
      </c>
      <c r="H642" s="2">
        <v>332.21</v>
      </c>
      <c r="I642" s="3">
        <v>2.99</v>
      </c>
      <c r="J642" s="2">
        <v>56.44</v>
      </c>
      <c r="K642" s="2">
        <v>169.03</v>
      </c>
      <c r="L642" s="2">
        <v>51.96</v>
      </c>
      <c r="M642" s="2">
        <v>14.87</v>
      </c>
      <c r="N642" s="2">
        <v>0</v>
      </c>
      <c r="O642" s="3">
        <v>20.7</v>
      </c>
      <c r="P642" s="3">
        <v>1.06</v>
      </c>
      <c r="Q642" s="2">
        <v>5.53</v>
      </c>
      <c r="R642" s="2">
        <v>1.31</v>
      </c>
      <c r="S642" s="2">
        <v>4.79</v>
      </c>
      <c r="T642" s="2">
        <v>11.49</v>
      </c>
      <c r="U642" s="2">
        <v>26.91</v>
      </c>
      <c r="V642" s="2">
        <f>SUM(tbl_ProfitPerTruck[[#This Row],[Truck_Fuel_Cost]:[Overhead_Allocation]])+SUM(K641:N642)</f>
        <v>404.21000000000004</v>
      </c>
      <c r="W642" s="2">
        <f>tbl_ProfitPerTruck[[#This Row],[Final_Invoice_Amount]]-SUM(tbl_ProfitPerTruck[[#This Row],[Direct_Labor_COGS]:[Permit_Fees_COGS]])</f>
        <v>96.349999999999966</v>
      </c>
      <c r="X642" s="2">
        <f>tbl_ProfitPerTruck[[#This Row],[Final_Invoice_Amount]]-tbl_ProfitPerTruck[[#This Row],[TTL_COSTS]]</f>
        <v>-72.000000000000057</v>
      </c>
    </row>
    <row r="643" spans="1:24" x14ac:dyDescent="0.35">
      <c r="A643" s="13">
        <v>45841</v>
      </c>
      <c r="B643" s="13" t="s">
        <v>653</v>
      </c>
      <c r="C643" s="1" t="s">
        <v>695</v>
      </c>
      <c r="D643" s="1" t="s">
        <v>51</v>
      </c>
      <c r="E643" s="1" t="s">
        <v>29</v>
      </c>
      <c r="F643" s="1" t="s">
        <v>34</v>
      </c>
      <c r="G643" s="1" t="s">
        <v>31</v>
      </c>
      <c r="H643" s="2">
        <v>943.26</v>
      </c>
      <c r="I643" s="3">
        <v>2.25</v>
      </c>
      <c r="J643" s="2">
        <v>43.25</v>
      </c>
      <c r="K643" s="2">
        <v>97.36</v>
      </c>
      <c r="L643" s="2">
        <v>95.09</v>
      </c>
      <c r="M643" s="2">
        <v>0</v>
      </c>
      <c r="N643" s="2">
        <v>0</v>
      </c>
      <c r="O643" s="3">
        <v>31.5</v>
      </c>
      <c r="P643" s="3">
        <v>1.42</v>
      </c>
      <c r="Q643" s="2">
        <v>7.32</v>
      </c>
      <c r="R643" s="2">
        <v>2.29</v>
      </c>
      <c r="S643" s="2">
        <v>4.83</v>
      </c>
      <c r="T643" s="2">
        <v>9.2100000000000009</v>
      </c>
      <c r="U643" s="2">
        <v>70.930000000000007</v>
      </c>
      <c r="V643" s="2">
        <f>SUM(tbl_ProfitPerTruck[[#This Row],[Truck_Fuel_Cost]:[Overhead_Allocation]])+SUM(K642:N643)</f>
        <v>522.8900000000001</v>
      </c>
      <c r="W643" s="2">
        <f>tbl_ProfitPerTruck[[#This Row],[Final_Invoice_Amount]]-SUM(tbl_ProfitPerTruck[[#This Row],[Direct_Labor_COGS]:[Permit_Fees_COGS]])</f>
        <v>750.81</v>
      </c>
      <c r="X643" s="2">
        <f>tbl_ProfitPerTruck[[#This Row],[Final_Invoice_Amount]]-tbl_ProfitPerTruck[[#This Row],[TTL_COSTS]]</f>
        <v>420.36999999999989</v>
      </c>
    </row>
    <row r="644" spans="1:24" x14ac:dyDescent="0.35">
      <c r="A644" s="13">
        <v>45868</v>
      </c>
      <c r="B644" s="13" t="s">
        <v>653</v>
      </c>
      <c r="C644" s="1" t="s">
        <v>696</v>
      </c>
      <c r="D644" s="1" t="s">
        <v>28</v>
      </c>
      <c r="E644" s="1" t="s">
        <v>29</v>
      </c>
      <c r="F644" s="1" t="s">
        <v>34</v>
      </c>
      <c r="G644" s="1" t="s">
        <v>52</v>
      </c>
      <c r="H644" s="2">
        <v>984.85</v>
      </c>
      <c r="I644" s="3">
        <v>3.18</v>
      </c>
      <c r="J644" s="2">
        <v>46.89</v>
      </c>
      <c r="K644" s="2">
        <v>149.03</v>
      </c>
      <c r="L644" s="2">
        <v>218.56</v>
      </c>
      <c r="M644" s="2">
        <v>0</v>
      </c>
      <c r="N644" s="2">
        <v>0</v>
      </c>
      <c r="O644" s="3">
        <v>11</v>
      </c>
      <c r="P644" s="3">
        <v>0.41</v>
      </c>
      <c r="Q644" s="2">
        <v>2.4300000000000002</v>
      </c>
      <c r="R644" s="2">
        <v>0.8</v>
      </c>
      <c r="S644" s="2">
        <v>6.51</v>
      </c>
      <c r="T644" s="2">
        <v>8.08</v>
      </c>
      <c r="U644" s="2">
        <v>94.01</v>
      </c>
      <c r="V644" s="2">
        <f>SUM(tbl_ProfitPerTruck[[#This Row],[Truck_Fuel_Cost]:[Overhead_Allocation]])+SUM(K643:N644)</f>
        <v>671.87</v>
      </c>
      <c r="W644" s="2">
        <f>tbl_ProfitPerTruck[[#This Row],[Final_Invoice_Amount]]-SUM(tbl_ProfitPerTruck[[#This Row],[Direct_Labor_COGS]:[Permit_Fees_COGS]])</f>
        <v>617.26</v>
      </c>
      <c r="X644" s="2">
        <f>tbl_ProfitPerTruck[[#This Row],[Final_Invoice_Amount]]-tbl_ProfitPerTruck[[#This Row],[TTL_COSTS]]</f>
        <v>312.98</v>
      </c>
    </row>
    <row r="645" spans="1:24" x14ac:dyDescent="0.35">
      <c r="A645" s="13">
        <v>45869</v>
      </c>
      <c r="B645" s="13" t="s">
        <v>653</v>
      </c>
      <c r="C645" s="1" t="s">
        <v>697</v>
      </c>
      <c r="D645" s="1" t="s">
        <v>23</v>
      </c>
      <c r="E645" s="1" t="s">
        <v>24</v>
      </c>
      <c r="F645" s="1" t="s">
        <v>34</v>
      </c>
      <c r="G645" s="1" t="s">
        <v>26</v>
      </c>
      <c r="H645" s="2">
        <v>1172.8699999999999</v>
      </c>
      <c r="I645" s="3">
        <v>1.81</v>
      </c>
      <c r="J645" s="2">
        <v>47.52</v>
      </c>
      <c r="K645" s="2">
        <v>86.11</v>
      </c>
      <c r="L645" s="2">
        <v>160.41</v>
      </c>
      <c r="M645" s="2">
        <v>0</v>
      </c>
      <c r="N645" s="2">
        <v>0</v>
      </c>
      <c r="O645" s="3">
        <v>26</v>
      </c>
      <c r="P645" s="3">
        <v>1.1499999999999999</v>
      </c>
      <c r="Q645" s="2">
        <v>7.26</v>
      </c>
      <c r="R645" s="2">
        <v>1.49</v>
      </c>
      <c r="S645" s="2">
        <v>5.04</v>
      </c>
      <c r="T645" s="2">
        <v>7.65</v>
      </c>
      <c r="U645" s="2">
        <v>93.43</v>
      </c>
      <c r="V645" s="2">
        <f>SUM(tbl_ProfitPerTruck[[#This Row],[Truck_Fuel_Cost]:[Overhead_Allocation]])+SUM(K644:N645)</f>
        <v>728.98</v>
      </c>
      <c r="W645" s="2">
        <f>tbl_ProfitPerTruck[[#This Row],[Final_Invoice_Amount]]-SUM(tbl_ProfitPerTruck[[#This Row],[Direct_Labor_COGS]:[Permit_Fees_COGS]])</f>
        <v>926.34999999999991</v>
      </c>
      <c r="X645" s="2">
        <f>tbl_ProfitPerTruck[[#This Row],[Final_Invoice_Amount]]-tbl_ProfitPerTruck[[#This Row],[TTL_COSTS]]</f>
        <v>443.88999999999987</v>
      </c>
    </row>
    <row r="646" spans="1:24" x14ac:dyDescent="0.35">
      <c r="A646" s="13">
        <v>45859</v>
      </c>
      <c r="B646" s="13" t="s">
        <v>653</v>
      </c>
      <c r="C646" s="1" t="s">
        <v>698</v>
      </c>
      <c r="D646" s="1" t="s">
        <v>33</v>
      </c>
      <c r="E646" s="1" t="s">
        <v>29</v>
      </c>
      <c r="F646" s="1" t="s">
        <v>34</v>
      </c>
      <c r="G646" s="1" t="s">
        <v>52</v>
      </c>
      <c r="H646" s="2">
        <v>544.19000000000005</v>
      </c>
      <c r="I646" s="3">
        <v>3.34</v>
      </c>
      <c r="J646" s="2">
        <v>51.2</v>
      </c>
      <c r="K646" s="2">
        <v>171.01</v>
      </c>
      <c r="L646" s="2">
        <v>87.97</v>
      </c>
      <c r="M646" s="2">
        <v>0</v>
      </c>
      <c r="N646" s="2">
        <v>0</v>
      </c>
      <c r="O646" s="3">
        <v>25.9</v>
      </c>
      <c r="P646" s="3">
        <v>1.1100000000000001</v>
      </c>
      <c r="Q646" s="2">
        <v>4.8499999999999996</v>
      </c>
      <c r="R646" s="2">
        <v>2.37</v>
      </c>
      <c r="S646" s="2">
        <v>6.06</v>
      </c>
      <c r="T646" s="2">
        <v>10.71</v>
      </c>
      <c r="U646" s="2">
        <v>49.3</v>
      </c>
      <c r="V646" s="2">
        <f>SUM(tbl_ProfitPerTruck[[#This Row],[Truck_Fuel_Cost]:[Overhead_Allocation]])+SUM(K645:N646)</f>
        <v>578.79</v>
      </c>
      <c r="W646" s="2">
        <f>tbl_ProfitPerTruck[[#This Row],[Final_Invoice_Amount]]-SUM(tbl_ProfitPerTruck[[#This Row],[Direct_Labor_COGS]:[Permit_Fees_COGS]])</f>
        <v>285.21000000000004</v>
      </c>
      <c r="X646" s="2">
        <f>tbl_ProfitPerTruck[[#This Row],[Final_Invoice_Amount]]-tbl_ProfitPerTruck[[#This Row],[TTL_COSTS]]</f>
        <v>-34.599999999999909</v>
      </c>
    </row>
    <row r="647" spans="1:24" x14ac:dyDescent="0.35">
      <c r="A647" s="13">
        <v>45869</v>
      </c>
      <c r="B647" s="13" t="s">
        <v>653</v>
      </c>
      <c r="C647" s="1" t="s">
        <v>699</v>
      </c>
      <c r="D647" s="1" t="s">
        <v>42</v>
      </c>
      <c r="E647" s="1" t="s">
        <v>24</v>
      </c>
      <c r="F647" s="1" t="s">
        <v>25</v>
      </c>
      <c r="G647" s="1" t="s">
        <v>37</v>
      </c>
      <c r="H647" s="2">
        <v>10060.129999999999</v>
      </c>
      <c r="I647" s="3">
        <v>7.93</v>
      </c>
      <c r="J647" s="2">
        <v>42.86</v>
      </c>
      <c r="K647" s="2">
        <v>340.03</v>
      </c>
      <c r="L647" s="2">
        <v>2847.19</v>
      </c>
      <c r="M647" s="2">
        <v>0</v>
      </c>
      <c r="N647" s="2">
        <v>273.81</v>
      </c>
      <c r="O647" s="3">
        <v>12.4</v>
      </c>
      <c r="P647" s="3">
        <v>0.71</v>
      </c>
      <c r="Q647" s="2">
        <v>3.21</v>
      </c>
      <c r="R647" s="2">
        <v>0.73</v>
      </c>
      <c r="S647" s="2">
        <v>7.21</v>
      </c>
      <c r="T647" s="2">
        <v>10.36</v>
      </c>
      <c r="U647" s="2">
        <v>1145.3599999999999</v>
      </c>
      <c r="V647" s="2">
        <f>SUM(tbl_ProfitPerTruck[[#This Row],[Truck_Fuel_Cost]:[Overhead_Allocation]])+SUM(K646:N647)</f>
        <v>4886.8799999999992</v>
      </c>
      <c r="W647" s="2">
        <f>tbl_ProfitPerTruck[[#This Row],[Final_Invoice_Amount]]-SUM(tbl_ProfitPerTruck[[#This Row],[Direct_Labor_COGS]:[Permit_Fees_COGS]])</f>
        <v>6599.0999999999985</v>
      </c>
      <c r="X647" s="2">
        <f>tbl_ProfitPerTruck[[#This Row],[Final_Invoice_Amount]]-tbl_ProfitPerTruck[[#This Row],[TTL_COSTS]]</f>
        <v>5173.25</v>
      </c>
    </row>
    <row r="648" spans="1:24" x14ac:dyDescent="0.35">
      <c r="A648" s="13">
        <v>45859</v>
      </c>
      <c r="B648" s="13" t="s">
        <v>653</v>
      </c>
      <c r="C648" s="1" t="s">
        <v>700</v>
      </c>
      <c r="D648" s="1" t="s">
        <v>80</v>
      </c>
      <c r="E648" s="1" t="s">
        <v>29</v>
      </c>
      <c r="F648" s="1" t="s">
        <v>34</v>
      </c>
      <c r="G648" s="1" t="s">
        <v>43</v>
      </c>
      <c r="H648" s="2">
        <v>994.73</v>
      </c>
      <c r="I648" s="3">
        <v>2.57</v>
      </c>
      <c r="J648" s="2">
        <v>51.16</v>
      </c>
      <c r="K648" s="2">
        <v>131.38999999999999</v>
      </c>
      <c r="L648" s="2">
        <v>104.55</v>
      </c>
      <c r="M648" s="2">
        <v>0</v>
      </c>
      <c r="N648" s="2">
        <v>0</v>
      </c>
      <c r="O648" s="3">
        <v>29.3</v>
      </c>
      <c r="P648" s="3">
        <v>1.48</v>
      </c>
      <c r="Q648" s="2">
        <v>7.58</v>
      </c>
      <c r="R648" s="2">
        <v>2</v>
      </c>
      <c r="S648" s="2">
        <v>6.63</v>
      </c>
      <c r="T648" s="2">
        <v>8.07</v>
      </c>
      <c r="U648" s="2">
        <v>62.09</v>
      </c>
      <c r="V648" s="2">
        <f>SUM(tbl_ProfitPerTruck[[#This Row],[Truck_Fuel_Cost]:[Overhead_Allocation]])+SUM(K647:N648)</f>
        <v>3783.34</v>
      </c>
      <c r="W648" s="2">
        <f>tbl_ProfitPerTruck[[#This Row],[Final_Invoice_Amount]]-SUM(tbl_ProfitPerTruck[[#This Row],[Direct_Labor_COGS]:[Permit_Fees_COGS]])</f>
        <v>758.79</v>
      </c>
      <c r="X648" s="2">
        <f>tbl_ProfitPerTruck[[#This Row],[Final_Invoice_Amount]]-tbl_ProfitPerTruck[[#This Row],[TTL_COSTS]]</f>
        <v>-2788.61</v>
      </c>
    </row>
    <row r="649" spans="1:24" x14ac:dyDescent="0.35">
      <c r="A649" s="13">
        <v>45850</v>
      </c>
      <c r="B649" s="13" t="s">
        <v>653</v>
      </c>
      <c r="C649" s="1" t="s">
        <v>701</v>
      </c>
      <c r="D649" s="1" t="s">
        <v>23</v>
      </c>
      <c r="E649" s="1" t="s">
        <v>24</v>
      </c>
      <c r="F649" s="1" t="s">
        <v>34</v>
      </c>
      <c r="G649" s="1" t="s">
        <v>52</v>
      </c>
      <c r="H649" s="2">
        <v>1036.0899999999999</v>
      </c>
      <c r="I649" s="3">
        <v>2.72</v>
      </c>
      <c r="J649" s="2">
        <v>45.2</v>
      </c>
      <c r="K649" s="2">
        <v>123.11</v>
      </c>
      <c r="L649" s="2">
        <v>222.96</v>
      </c>
      <c r="M649" s="2">
        <v>0</v>
      </c>
      <c r="N649" s="2">
        <v>0</v>
      </c>
      <c r="O649" s="3">
        <v>18.100000000000001</v>
      </c>
      <c r="P649" s="3">
        <v>0.98</v>
      </c>
      <c r="Q649" s="2">
        <v>4.97</v>
      </c>
      <c r="R649" s="2">
        <v>2.08</v>
      </c>
      <c r="S649" s="2">
        <v>5.64</v>
      </c>
      <c r="T649" s="2">
        <v>7.39</v>
      </c>
      <c r="U649" s="2">
        <v>72.849999999999994</v>
      </c>
      <c r="V649" s="2">
        <f>SUM(tbl_ProfitPerTruck[[#This Row],[Truck_Fuel_Cost]:[Overhead_Allocation]])+SUM(K648:N649)</f>
        <v>674.93999999999994</v>
      </c>
      <c r="W649" s="2">
        <f>tbl_ProfitPerTruck[[#This Row],[Final_Invoice_Amount]]-SUM(tbl_ProfitPerTruck[[#This Row],[Direct_Labor_COGS]:[Permit_Fees_COGS]])</f>
        <v>690.02</v>
      </c>
      <c r="X649" s="2">
        <f>tbl_ProfitPerTruck[[#This Row],[Final_Invoice_Amount]]-tbl_ProfitPerTruck[[#This Row],[TTL_COSTS]]</f>
        <v>361.15</v>
      </c>
    </row>
    <row r="650" spans="1:24" x14ac:dyDescent="0.35">
      <c r="A650" s="13">
        <v>45869</v>
      </c>
      <c r="B650" s="13" t="s">
        <v>653</v>
      </c>
      <c r="C650" s="1" t="s">
        <v>702</v>
      </c>
      <c r="D650" s="1" t="s">
        <v>80</v>
      </c>
      <c r="E650" s="1" t="s">
        <v>29</v>
      </c>
      <c r="F650" s="1" t="s">
        <v>34</v>
      </c>
      <c r="G650" s="1" t="s">
        <v>43</v>
      </c>
      <c r="H650" s="2">
        <v>574.55999999999995</v>
      </c>
      <c r="I650" s="3">
        <v>2.19</v>
      </c>
      <c r="J650" s="2">
        <v>41.08</v>
      </c>
      <c r="K650" s="2">
        <v>89.89</v>
      </c>
      <c r="L650" s="2">
        <v>103.09</v>
      </c>
      <c r="M650" s="2">
        <v>0</v>
      </c>
      <c r="N650" s="2">
        <v>0</v>
      </c>
      <c r="O650" s="3">
        <v>23.9</v>
      </c>
      <c r="P650" s="3">
        <v>1.01</v>
      </c>
      <c r="Q650" s="2">
        <v>6.27</v>
      </c>
      <c r="R650" s="2">
        <v>1.4</v>
      </c>
      <c r="S650" s="2">
        <v>7.21</v>
      </c>
      <c r="T650" s="2">
        <v>11.32</v>
      </c>
      <c r="U650" s="2">
        <v>50.49</v>
      </c>
      <c r="V650" s="2">
        <f>SUM(tbl_ProfitPerTruck[[#This Row],[Truck_Fuel_Cost]:[Overhead_Allocation]])+SUM(K649:N650)</f>
        <v>615.74</v>
      </c>
      <c r="W650" s="2">
        <f>tbl_ProfitPerTruck[[#This Row],[Final_Invoice_Amount]]-SUM(tbl_ProfitPerTruck[[#This Row],[Direct_Labor_COGS]:[Permit_Fees_COGS]])</f>
        <v>381.57999999999993</v>
      </c>
      <c r="X650" s="2">
        <f>tbl_ProfitPerTruck[[#This Row],[Final_Invoice_Amount]]-tbl_ProfitPerTruck[[#This Row],[TTL_COSTS]]</f>
        <v>-41.180000000000064</v>
      </c>
    </row>
    <row r="651" spans="1:24" x14ac:dyDescent="0.35">
      <c r="A651" s="13">
        <v>45868</v>
      </c>
      <c r="B651" s="13" t="s">
        <v>653</v>
      </c>
      <c r="C651" s="1" t="s">
        <v>703</v>
      </c>
      <c r="D651" s="1" t="s">
        <v>113</v>
      </c>
      <c r="E651" s="1" t="s">
        <v>29</v>
      </c>
      <c r="F651" s="1" t="s">
        <v>34</v>
      </c>
      <c r="G651" s="1" t="s">
        <v>35</v>
      </c>
      <c r="H651" s="2">
        <v>780.64</v>
      </c>
      <c r="I651" s="3">
        <v>1.2</v>
      </c>
      <c r="J651" s="2">
        <v>45.74</v>
      </c>
      <c r="K651" s="2">
        <v>54.67</v>
      </c>
      <c r="L651" s="2">
        <v>134.04</v>
      </c>
      <c r="M651" s="2">
        <v>0</v>
      </c>
      <c r="N651" s="2">
        <v>0</v>
      </c>
      <c r="O651" s="3">
        <v>8.6999999999999993</v>
      </c>
      <c r="P651" s="3">
        <v>0.38</v>
      </c>
      <c r="Q651" s="2">
        <v>1.71</v>
      </c>
      <c r="R651" s="2">
        <v>0.64</v>
      </c>
      <c r="S651" s="2">
        <v>6.32</v>
      </c>
      <c r="T651" s="2">
        <v>9.8800000000000008</v>
      </c>
      <c r="U651" s="2">
        <v>54.5</v>
      </c>
      <c r="V651" s="2">
        <f>SUM(tbl_ProfitPerTruck[[#This Row],[Truck_Fuel_Cost]:[Overhead_Allocation]])+SUM(K650:N651)</f>
        <v>454.74000000000007</v>
      </c>
      <c r="W651" s="2">
        <f>tbl_ProfitPerTruck[[#This Row],[Final_Invoice_Amount]]-SUM(tbl_ProfitPerTruck[[#This Row],[Direct_Labor_COGS]:[Permit_Fees_COGS]])</f>
        <v>591.93000000000006</v>
      </c>
      <c r="X651" s="2">
        <f>tbl_ProfitPerTruck[[#This Row],[Final_Invoice_Amount]]-tbl_ProfitPerTruck[[#This Row],[TTL_COSTS]]</f>
        <v>325.89999999999992</v>
      </c>
    </row>
    <row r="652" spans="1:24" x14ac:dyDescent="0.35">
      <c r="A652" s="13">
        <v>45851</v>
      </c>
      <c r="B652" s="13" t="s">
        <v>653</v>
      </c>
      <c r="C652" s="1" t="s">
        <v>704</v>
      </c>
      <c r="D652" s="1" t="s">
        <v>23</v>
      </c>
      <c r="E652" s="1" t="s">
        <v>24</v>
      </c>
      <c r="F652" s="1" t="s">
        <v>25</v>
      </c>
      <c r="G652" s="1" t="s">
        <v>43</v>
      </c>
      <c r="H652" s="2">
        <v>9260.59</v>
      </c>
      <c r="I652" s="3">
        <v>7.2</v>
      </c>
      <c r="J652" s="2">
        <v>53.57</v>
      </c>
      <c r="K652" s="2">
        <v>385.6</v>
      </c>
      <c r="L652" s="2">
        <v>3515.36</v>
      </c>
      <c r="M652" s="2">
        <v>0</v>
      </c>
      <c r="N652" s="2">
        <v>0</v>
      </c>
      <c r="O652" s="3">
        <v>13.8</v>
      </c>
      <c r="P652" s="3">
        <v>0.54</v>
      </c>
      <c r="Q652" s="2">
        <v>3.65</v>
      </c>
      <c r="R652" s="2">
        <v>1.22</v>
      </c>
      <c r="S652" s="2">
        <v>5.09</v>
      </c>
      <c r="T652" s="2">
        <v>8.59</v>
      </c>
      <c r="U652" s="2">
        <v>712.29</v>
      </c>
      <c r="V652" s="2">
        <f>SUM(tbl_ProfitPerTruck[[#This Row],[Truck_Fuel_Cost]:[Overhead_Allocation]])+SUM(K651:N652)</f>
        <v>4820.51</v>
      </c>
      <c r="W652" s="2">
        <f>tbl_ProfitPerTruck[[#This Row],[Final_Invoice_Amount]]-SUM(tbl_ProfitPerTruck[[#This Row],[Direct_Labor_COGS]:[Permit_Fees_COGS]])</f>
        <v>5359.63</v>
      </c>
      <c r="X652" s="2">
        <f>tbl_ProfitPerTruck[[#This Row],[Final_Invoice_Amount]]-tbl_ProfitPerTruck[[#This Row],[TTL_COSTS]]</f>
        <v>4440.08</v>
      </c>
    </row>
    <row r="653" spans="1:24" x14ac:dyDescent="0.35">
      <c r="A653" s="13">
        <v>45859</v>
      </c>
      <c r="B653" s="13" t="s">
        <v>653</v>
      </c>
      <c r="C653" s="1" t="s">
        <v>705</v>
      </c>
      <c r="D653" s="1" t="s">
        <v>113</v>
      </c>
      <c r="E653" s="1" t="s">
        <v>29</v>
      </c>
      <c r="F653" s="1" t="s">
        <v>30</v>
      </c>
      <c r="G653" s="1" t="s">
        <v>26</v>
      </c>
      <c r="H653" s="2">
        <v>440.39</v>
      </c>
      <c r="I653" s="3">
        <v>0.4</v>
      </c>
      <c r="J653" s="2">
        <v>50.83</v>
      </c>
      <c r="K653" s="2">
        <v>20.329999999999998</v>
      </c>
      <c r="L653" s="2">
        <v>33.270000000000003</v>
      </c>
      <c r="M653" s="2">
        <v>0</v>
      </c>
      <c r="N653" s="2">
        <v>0</v>
      </c>
      <c r="O653" s="3">
        <v>26.1</v>
      </c>
      <c r="P653" s="3">
        <v>1.38</v>
      </c>
      <c r="Q653" s="2">
        <v>6.96</v>
      </c>
      <c r="R653" s="2">
        <v>2.13</v>
      </c>
      <c r="S653" s="2">
        <v>4.6900000000000004</v>
      </c>
      <c r="T653" s="2">
        <v>9.3800000000000008</v>
      </c>
      <c r="U653" s="2">
        <v>44.64</v>
      </c>
      <c r="V653" s="2">
        <f>SUM(tbl_ProfitPerTruck[[#This Row],[Truck_Fuel_Cost]:[Overhead_Allocation]])+SUM(K652:N653)</f>
        <v>4022.36</v>
      </c>
      <c r="W653" s="2">
        <f>tbl_ProfitPerTruck[[#This Row],[Final_Invoice_Amount]]-SUM(tbl_ProfitPerTruck[[#This Row],[Direct_Labor_COGS]:[Permit_Fees_COGS]])</f>
        <v>386.78999999999996</v>
      </c>
      <c r="X653" s="2">
        <f>tbl_ProfitPerTruck[[#This Row],[Final_Invoice_Amount]]-tbl_ProfitPerTruck[[#This Row],[TTL_COSTS]]</f>
        <v>-3581.9700000000003</v>
      </c>
    </row>
    <row r="654" spans="1:24" x14ac:dyDescent="0.35">
      <c r="A654" s="13">
        <v>45863</v>
      </c>
      <c r="B654" s="13" t="s">
        <v>653</v>
      </c>
      <c r="C654" s="1" t="s">
        <v>706</v>
      </c>
      <c r="D654" s="1" t="s">
        <v>33</v>
      </c>
      <c r="E654" s="1" t="s">
        <v>29</v>
      </c>
      <c r="F654" s="1" t="s">
        <v>34</v>
      </c>
      <c r="G654" s="1" t="s">
        <v>52</v>
      </c>
      <c r="H654" s="2">
        <v>978.51</v>
      </c>
      <c r="I654" s="3">
        <v>3.44</v>
      </c>
      <c r="J654" s="2">
        <v>40.44</v>
      </c>
      <c r="K654" s="2">
        <v>139.12</v>
      </c>
      <c r="L654" s="2">
        <v>137.80000000000001</v>
      </c>
      <c r="M654" s="2">
        <v>0</v>
      </c>
      <c r="N654" s="2">
        <v>0</v>
      </c>
      <c r="O654" s="3">
        <v>14.5</v>
      </c>
      <c r="P654" s="3">
        <v>0.73</v>
      </c>
      <c r="Q654" s="2">
        <v>3.23</v>
      </c>
      <c r="R654" s="2">
        <v>1.25</v>
      </c>
      <c r="S654" s="2">
        <v>5.01</v>
      </c>
      <c r="T654" s="2">
        <v>10.31</v>
      </c>
      <c r="U654" s="2">
        <v>108.76</v>
      </c>
      <c r="V654" s="2">
        <f>SUM(tbl_ProfitPerTruck[[#This Row],[Truck_Fuel_Cost]:[Overhead_Allocation]])+SUM(K653:N654)</f>
        <v>459.08</v>
      </c>
      <c r="W654" s="2">
        <f>tbl_ProfitPerTruck[[#This Row],[Final_Invoice_Amount]]-SUM(tbl_ProfitPerTruck[[#This Row],[Direct_Labor_COGS]:[Permit_Fees_COGS]])</f>
        <v>701.58999999999992</v>
      </c>
      <c r="X654" s="2">
        <f>tbl_ProfitPerTruck[[#This Row],[Final_Invoice_Amount]]-tbl_ProfitPerTruck[[#This Row],[TTL_COSTS]]</f>
        <v>519.43000000000006</v>
      </c>
    </row>
    <row r="655" spans="1:24" x14ac:dyDescent="0.35">
      <c r="A655" s="13">
        <v>45868</v>
      </c>
      <c r="B655" s="13" t="s">
        <v>653</v>
      </c>
      <c r="C655" s="1" t="s">
        <v>707</v>
      </c>
      <c r="D655" s="1" t="s">
        <v>57</v>
      </c>
      <c r="E655" s="1" t="s">
        <v>24</v>
      </c>
      <c r="F655" s="1" t="s">
        <v>34</v>
      </c>
      <c r="G655" s="1" t="s">
        <v>52</v>
      </c>
      <c r="H655" s="2">
        <v>1322.33</v>
      </c>
      <c r="I655" s="3">
        <v>2.75</v>
      </c>
      <c r="J655" s="2">
        <v>40.78</v>
      </c>
      <c r="K655" s="2">
        <v>112.24</v>
      </c>
      <c r="L655" s="2">
        <v>244.19</v>
      </c>
      <c r="M655" s="2">
        <v>0</v>
      </c>
      <c r="N655" s="2">
        <v>0</v>
      </c>
      <c r="O655" s="3">
        <v>27.2</v>
      </c>
      <c r="P655" s="3">
        <v>1.42</v>
      </c>
      <c r="Q655" s="2">
        <v>6.99</v>
      </c>
      <c r="R655" s="2">
        <v>3.21</v>
      </c>
      <c r="S655" s="2">
        <v>6.74</v>
      </c>
      <c r="T655" s="2">
        <v>7.88</v>
      </c>
      <c r="U655" s="2">
        <v>84.46</v>
      </c>
      <c r="V655" s="2">
        <f>SUM(tbl_ProfitPerTruck[[#This Row],[Truck_Fuel_Cost]:[Overhead_Allocation]])+SUM(K654:N655)</f>
        <v>742.63</v>
      </c>
      <c r="W655" s="2">
        <f>tbl_ProfitPerTruck[[#This Row],[Final_Invoice_Amount]]-SUM(tbl_ProfitPerTruck[[#This Row],[Direct_Labor_COGS]:[Permit_Fees_COGS]])</f>
        <v>965.89999999999986</v>
      </c>
      <c r="X655" s="2">
        <f>tbl_ProfitPerTruck[[#This Row],[Final_Invoice_Amount]]-tbl_ProfitPerTruck[[#This Row],[TTL_COSTS]]</f>
        <v>579.69999999999993</v>
      </c>
    </row>
    <row r="656" spans="1:24" x14ac:dyDescent="0.35">
      <c r="A656" s="13">
        <v>45842</v>
      </c>
      <c r="B656" s="13" t="s">
        <v>653</v>
      </c>
      <c r="C656" s="1" t="s">
        <v>708</v>
      </c>
      <c r="D656" s="1" t="s">
        <v>33</v>
      </c>
      <c r="E656" s="1" t="s">
        <v>29</v>
      </c>
      <c r="F656" s="1" t="s">
        <v>34</v>
      </c>
      <c r="G656" s="1" t="s">
        <v>35</v>
      </c>
      <c r="H656" s="2">
        <v>543.46</v>
      </c>
      <c r="I656" s="3">
        <v>3.96</v>
      </c>
      <c r="J656" s="2">
        <v>48.07</v>
      </c>
      <c r="K656" s="2">
        <v>190.23</v>
      </c>
      <c r="L656" s="2">
        <v>111.41</v>
      </c>
      <c r="M656" s="2">
        <v>0</v>
      </c>
      <c r="N656" s="2">
        <v>0</v>
      </c>
      <c r="O656" s="3">
        <v>18</v>
      </c>
      <c r="P656" s="3">
        <v>0.88</v>
      </c>
      <c r="Q656" s="2">
        <v>4.05</v>
      </c>
      <c r="R656" s="2">
        <v>1.1599999999999999</v>
      </c>
      <c r="S656" s="2">
        <v>4.51</v>
      </c>
      <c r="T656" s="2">
        <v>8.2100000000000009</v>
      </c>
      <c r="U656" s="2">
        <v>49.23</v>
      </c>
      <c r="V656" s="2">
        <f>SUM(tbl_ProfitPerTruck[[#This Row],[Truck_Fuel_Cost]:[Overhead_Allocation]])+SUM(K655:N656)</f>
        <v>725.2299999999999</v>
      </c>
      <c r="W656" s="2">
        <f>tbl_ProfitPerTruck[[#This Row],[Final_Invoice_Amount]]-SUM(tbl_ProfitPerTruck[[#This Row],[Direct_Labor_COGS]:[Permit_Fees_COGS]])</f>
        <v>241.82000000000005</v>
      </c>
      <c r="X656" s="2">
        <f>tbl_ProfitPerTruck[[#This Row],[Final_Invoice_Amount]]-tbl_ProfitPerTruck[[#This Row],[TTL_COSTS]]</f>
        <v>-181.76999999999987</v>
      </c>
    </row>
    <row r="657" spans="1:24" x14ac:dyDescent="0.35">
      <c r="A657" s="13">
        <v>45844</v>
      </c>
      <c r="B657" s="13" t="s">
        <v>653</v>
      </c>
      <c r="C657" s="1" t="s">
        <v>709</v>
      </c>
      <c r="D657" s="1" t="s">
        <v>45</v>
      </c>
      <c r="E657" s="1" t="s">
        <v>29</v>
      </c>
      <c r="F657" s="1" t="s">
        <v>34</v>
      </c>
      <c r="G657" s="1" t="s">
        <v>26</v>
      </c>
      <c r="H657" s="2">
        <v>318.73</v>
      </c>
      <c r="I657" s="3">
        <v>2.4500000000000002</v>
      </c>
      <c r="J657" s="2">
        <v>43.66</v>
      </c>
      <c r="K657" s="2">
        <v>107.15</v>
      </c>
      <c r="L657" s="2">
        <v>41.4</v>
      </c>
      <c r="M657" s="2">
        <v>0</v>
      </c>
      <c r="N657" s="2">
        <v>0</v>
      </c>
      <c r="O657" s="3">
        <v>24.4</v>
      </c>
      <c r="P657" s="3">
        <v>1.23</v>
      </c>
      <c r="Q657" s="2">
        <v>5.32</v>
      </c>
      <c r="R657" s="2">
        <v>2.0299999999999998</v>
      </c>
      <c r="S657" s="2">
        <v>6.39</v>
      </c>
      <c r="T657" s="2">
        <v>11.54</v>
      </c>
      <c r="U657" s="2">
        <v>27.14</v>
      </c>
      <c r="V657" s="2">
        <f>SUM(tbl_ProfitPerTruck[[#This Row],[Truck_Fuel_Cost]:[Overhead_Allocation]])+SUM(K656:N657)</f>
        <v>502.60999999999996</v>
      </c>
      <c r="W657" s="2">
        <f>tbl_ProfitPerTruck[[#This Row],[Final_Invoice_Amount]]-SUM(tbl_ProfitPerTruck[[#This Row],[Direct_Labor_COGS]:[Permit_Fees_COGS]])</f>
        <v>170.18</v>
      </c>
      <c r="X657" s="2">
        <f>tbl_ProfitPerTruck[[#This Row],[Final_Invoice_Amount]]-tbl_ProfitPerTruck[[#This Row],[TTL_COSTS]]</f>
        <v>-183.87999999999994</v>
      </c>
    </row>
    <row r="658" spans="1:24" x14ac:dyDescent="0.35">
      <c r="A658" s="13">
        <v>45864</v>
      </c>
      <c r="B658" s="13" t="s">
        <v>653</v>
      </c>
      <c r="C658" s="1" t="s">
        <v>710</v>
      </c>
      <c r="D658" s="1" t="s">
        <v>57</v>
      </c>
      <c r="E658" s="1" t="s">
        <v>24</v>
      </c>
      <c r="F658" s="1" t="s">
        <v>34</v>
      </c>
      <c r="G658" s="1" t="s">
        <v>26</v>
      </c>
      <c r="H658" s="2">
        <v>673.47</v>
      </c>
      <c r="I658" s="3">
        <v>1.92</v>
      </c>
      <c r="J658" s="2">
        <v>43.9</v>
      </c>
      <c r="K658" s="2">
        <v>84.23</v>
      </c>
      <c r="L658" s="2">
        <v>138.59</v>
      </c>
      <c r="M658" s="2">
        <v>0</v>
      </c>
      <c r="N658" s="2">
        <v>0</v>
      </c>
      <c r="O658" s="3">
        <v>14.9</v>
      </c>
      <c r="P658" s="3">
        <v>0.6</v>
      </c>
      <c r="Q658" s="2">
        <v>3.98</v>
      </c>
      <c r="R658" s="2">
        <v>1.75</v>
      </c>
      <c r="S658" s="2">
        <v>5.24</v>
      </c>
      <c r="T658" s="2">
        <v>9.25</v>
      </c>
      <c r="U658" s="2">
        <v>41.3</v>
      </c>
      <c r="V658" s="2">
        <f>SUM(tbl_ProfitPerTruck[[#This Row],[Truck_Fuel_Cost]:[Overhead_Allocation]])+SUM(K657:N658)</f>
        <v>432.89</v>
      </c>
      <c r="W658" s="2">
        <f>tbl_ProfitPerTruck[[#This Row],[Final_Invoice_Amount]]-SUM(tbl_ProfitPerTruck[[#This Row],[Direct_Labor_COGS]:[Permit_Fees_COGS]])</f>
        <v>450.65000000000003</v>
      </c>
      <c r="X658" s="2">
        <f>tbl_ProfitPerTruck[[#This Row],[Final_Invoice_Amount]]-tbl_ProfitPerTruck[[#This Row],[TTL_COSTS]]</f>
        <v>240.58000000000004</v>
      </c>
    </row>
    <row r="659" spans="1:24" x14ac:dyDescent="0.35">
      <c r="A659" s="13">
        <v>45865</v>
      </c>
      <c r="B659" s="13" t="s">
        <v>653</v>
      </c>
      <c r="C659" s="1" t="s">
        <v>711</v>
      </c>
      <c r="D659" s="1" t="s">
        <v>33</v>
      </c>
      <c r="E659" s="1" t="s">
        <v>29</v>
      </c>
      <c r="F659" s="1" t="s">
        <v>34</v>
      </c>
      <c r="G659" s="1" t="s">
        <v>52</v>
      </c>
      <c r="H659" s="2">
        <v>716.47</v>
      </c>
      <c r="I659" s="3">
        <v>2.37</v>
      </c>
      <c r="J659" s="2">
        <v>38.32</v>
      </c>
      <c r="K659" s="2">
        <v>90.79</v>
      </c>
      <c r="L659" s="2">
        <v>147.44</v>
      </c>
      <c r="M659" s="2">
        <v>0</v>
      </c>
      <c r="N659" s="2">
        <v>0</v>
      </c>
      <c r="O659" s="3">
        <v>20.7</v>
      </c>
      <c r="P659" s="3">
        <v>0.92</v>
      </c>
      <c r="Q659" s="2">
        <v>5.76</v>
      </c>
      <c r="R659" s="2">
        <v>1.48</v>
      </c>
      <c r="S659" s="2">
        <v>5.23</v>
      </c>
      <c r="T659" s="2">
        <v>8.39</v>
      </c>
      <c r="U659" s="2">
        <v>81.53</v>
      </c>
      <c r="V659" s="2">
        <f>SUM(tbl_ProfitPerTruck[[#This Row],[Truck_Fuel_Cost]:[Overhead_Allocation]])+SUM(K658:N659)</f>
        <v>563.44000000000005</v>
      </c>
      <c r="W659" s="2">
        <f>tbl_ProfitPerTruck[[#This Row],[Final_Invoice_Amount]]-SUM(tbl_ProfitPerTruck[[#This Row],[Direct_Labor_COGS]:[Permit_Fees_COGS]])</f>
        <v>478.24</v>
      </c>
      <c r="X659" s="2">
        <f>tbl_ProfitPerTruck[[#This Row],[Final_Invoice_Amount]]-tbl_ProfitPerTruck[[#This Row],[TTL_COSTS]]</f>
        <v>153.02999999999997</v>
      </c>
    </row>
    <row r="660" spans="1:24" x14ac:dyDescent="0.35">
      <c r="A660" s="13">
        <v>45855</v>
      </c>
      <c r="B660" s="13" t="s">
        <v>653</v>
      </c>
      <c r="C660" s="1" t="s">
        <v>712</v>
      </c>
      <c r="D660" s="1" t="s">
        <v>51</v>
      </c>
      <c r="E660" s="1" t="s">
        <v>29</v>
      </c>
      <c r="F660" s="1" t="s">
        <v>34</v>
      </c>
      <c r="G660" s="1" t="s">
        <v>52</v>
      </c>
      <c r="H660" s="2">
        <v>713.73</v>
      </c>
      <c r="I660" s="3">
        <v>3.65</v>
      </c>
      <c r="J660" s="2">
        <v>39.92</v>
      </c>
      <c r="K660" s="2">
        <v>145.85</v>
      </c>
      <c r="L660" s="2">
        <v>194.3</v>
      </c>
      <c r="M660" s="2">
        <v>0</v>
      </c>
      <c r="N660" s="2">
        <v>0</v>
      </c>
      <c r="O660" s="3">
        <v>31.8</v>
      </c>
      <c r="P660" s="3">
        <v>1.45</v>
      </c>
      <c r="Q660" s="2">
        <v>8.7899999999999991</v>
      </c>
      <c r="R660" s="2">
        <v>3.6</v>
      </c>
      <c r="S660" s="2">
        <v>5.31</v>
      </c>
      <c r="T660" s="2">
        <v>11.02</v>
      </c>
      <c r="U660" s="2">
        <v>85.46</v>
      </c>
      <c r="V660" s="2">
        <f>SUM(tbl_ProfitPerTruck[[#This Row],[Truck_Fuel_Cost]:[Overhead_Allocation]])+SUM(K659:N660)</f>
        <v>692.56000000000006</v>
      </c>
      <c r="W660" s="2">
        <f>tbl_ProfitPerTruck[[#This Row],[Final_Invoice_Amount]]-SUM(tbl_ProfitPerTruck[[#This Row],[Direct_Labor_COGS]:[Permit_Fees_COGS]])</f>
        <v>373.58000000000004</v>
      </c>
      <c r="X660" s="2">
        <f>tbl_ProfitPerTruck[[#This Row],[Final_Invoice_Amount]]-tbl_ProfitPerTruck[[#This Row],[TTL_COSTS]]</f>
        <v>21.169999999999959</v>
      </c>
    </row>
    <row r="661" spans="1:24" x14ac:dyDescent="0.35">
      <c r="A661" s="13">
        <v>45868</v>
      </c>
      <c r="B661" s="13" t="s">
        <v>653</v>
      </c>
      <c r="C661" s="1" t="s">
        <v>713</v>
      </c>
      <c r="D661" s="1" t="s">
        <v>80</v>
      </c>
      <c r="E661" s="1" t="s">
        <v>29</v>
      </c>
      <c r="F661" s="1" t="s">
        <v>30</v>
      </c>
      <c r="G661" s="1" t="s">
        <v>43</v>
      </c>
      <c r="H661" s="2">
        <v>291.85000000000002</v>
      </c>
      <c r="I661" s="3">
        <v>0.95</v>
      </c>
      <c r="J661" s="2">
        <v>46.68</v>
      </c>
      <c r="K661" s="2">
        <v>44.23</v>
      </c>
      <c r="L661" s="2">
        <v>10.71</v>
      </c>
      <c r="M661" s="2">
        <v>0</v>
      </c>
      <c r="N661" s="2">
        <v>0</v>
      </c>
      <c r="O661" s="3">
        <v>18.899999999999999</v>
      </c>
      <c r="P661" s="3">
        <v>0.77</v>
      </c>
      <c r="Q661" s="2">
        <v>3.51</v>
      </c>
      <c r="R661" s="2">
        <v>1.01</v>
      </c>
      <c r="S661" s="2">
        <v>7.22</v>
      </c>
      <c r="T661" s="2">
        <v>10.61</v>
      </c>
      <c r="U661" s="2">
        <v>29.37</v>
      </c>
      <c r="V661" s="2">
        <f>SUM(tbl_ProfitPerTruck[[#This Row],[Truck_Fuel_Cost]:[Overhead_Allocation]])+SUM(K660:N661)</f>
        <v>446.80999999999995</v>
      </c>
      <c r="W661" s="2">
        <f>tbl_ProfitPerTruck[[#This Row],[Final_Invoice_Amount]]-SUM(tbl_ProfitPerTruck[[#This Row],[Direct_Labor_COGS]:[Permit_Fees_COGS]])</f>
        <v>236.91000000000003</v>
      </c>
      <c r="X661" s="2">
        <f>tbl_ProfitPerTruck[[#This Row],[Final_Invoice_Amount]]-tbl_ProfitPerTruck[[#This Row],[TTL_COSTS]]</f>
        <v>-154.95999999999992</v>
      </c>
    </row>
    <row r="662" spans="1:24" x14ac:dyDescent="0.35">
      <c r="A662" s="13">
        <v>45860</v>
      </c>
      <c r="B662" s="13" t="s">
        <v>653</v>
      </c>
      <c r="C662" s="1" t="s">
        <v>714</v>
      </c>
      <c r="D662" s="1" t="s">
        <v>57</v>
      </c>
      <c r="E662" s="1" t="s">
        <v>24</v>
      </c>
      <c r="F662" s="1" t="s">
        <v>25</v>
      </c>
      <c r="G662" s="1" t="s">
        <v>52</v>
      </c>
      <c r="H662" s="2">
        <v>11867.17</v>
      </c>
      <c r="I662" s="3">
        <v>13.71</v>
      </c>
      <c r="J662" s="2">
        <v>45.58</v>
      </c>
      <c r="K662" s="2">
        <v>624.9</v>
      </c>
      <c r="L662" s="2">
        <v>4650.22</v>
      </c>
      <c r="M662" s="2">
        <v>987.77</v>
      </c>
      <c r="N662" s="2">
        <v>285.58</v>
      </c>
      <c r="O662" s="3">
        <v>17.2</v>
      </c>
      <c r="P662" s="3">
        <v>0.71</v>
      </c>
      <c r="Q662" s="2">
        <v>3.99</v>
      </c>
      <c r="R662" s="2">
        <v>1.1399999999999999</v>
      </c>
      <c r="S662" s="2">
        <v>5.04</v>
      </c>
      <c r="T662" s="2">
        <v>11.05</v>
      </c>
      <c r="U662" s="2">
        <v>808.18</v>
      </c>
      <c r="V662" s="2">
        <f>SUM(tbl_ProfitPerTruck[[#This Row],[Truck_Fuel_Cost]:[Overhead_Allocation]])+SUM(K661:N662)</f>
        <v>7432.8099999999995</v>
      </c>
      <c r="W662" s="2">
        <f>tbl_ProfitPerTruck[[#This Row],[Final_Invoice_Amount]]-SUM(tbl_ProfitPerTruck[[#This Row],[Direct_Labor_COGS]:[Permit_Fees_COGS]])</f>
        <v>5318.7000000000007</v>
      </c>
      <c r="X662" s="2">
        <f>tbl_ProfitPerTruck[[#This Row],[Final_Invoice_Amount]]-tbl_ProfitPerTruck[[#This Row],[TTL_COSTS]]</f>
        <v>4434.3600000000006</v>
      </c>
    </row>
    <row r="663" spans="1:24" x14ac:dyDescent="0.35">
      <c r="A663" s="13">
        <v>45846</v>
      </c>
      <c r="B663" s="13" t="s">
        <v>653</v>
      </c>
      <c r="C663" s="1" t="s">
        <v>715</v>
      </c>
      <c r="D663" s="1" t="s">
        <v>33</v>
      </c>
      <c r="E663" s="1" t="s">
        <v>29</v>
      </c>
      <c r="F663" s="1" t="s">
        <v>34</v>
      </c>
      <c r="G663" s="1" t="s">
        <v>43</v>
      </c>
      <c r="H663" s="2">
        <v>607.65</v>
      </c>
      <c r="I663" s="3">
        <v>1.21</v>
      </c>
      <c r="J663" s="2">
        <v>40.659999999999997</v>
      </c>
      <c r="K663" s="2">
        <v>49.32</v>
      </c>
      <c r="L663" s="2">
        <v>63.2</v>
      </c>
      <c r="M663" s="2">
        <v>0</v>
      </c>
      <c r="N663" s="2">
        <v>0</v>
      </c>
      <c r="O663" s="3">
        <v>16</v>
      </c>
      <c r="P663" s="3">
        <v>0.89</v>
      </c>
      <c r="Q663" s="2">
        <v>3.77</v>
      </c>
      <c r="R663" s="2">
        <v>1.48</v>
      </c>
      <c r="S663" s="2">
        <v>7.28</v>
      </c>
      <c r="T663" s="2">
        <v>10.33</v>
      </c>
      <c r="U663" s="2">
        <v>61.65</v>
      </c>
      <c r="V663" s="2">
        <f>SUM(tbl_ProfitPerTruck[[#This Row],[Truck_Fuel_Cost]:[Overhead_Allocation]])+SUM(K662:N663)</f>
        <v>6745.4999999999991</v>
      </c>
      <c r="W663" s="2">
        <f>tbl_ProfitPerTruck[[#This Row],[Final_Invoice_Amount]]-SUM(tbl_ProfitPerTruck[[#This Row],[Direct_Labor_COGS]:[Permit_Fees_COGS]])</f>
        <v>495.13</v>
      </c>
      <c r="X663" s="2">
        <f>tbl_ProfitPerTruck[[#This Row],[Final_Invoice_Amount]]-tbl_ProfitPerTruck[[#This Row],[TTL_COSTS]]</f>
        <v>-6137.8499999999995</v>
      </c>
    </row>
    <row r="664" spans="1:24" x14ac:dyDescent="0.35">
      <c r="A664" s="13">
        <v>45844</v>
      </c>
      <c r="B664" s="13" t="s">
        <v>653</v>
      </c>
      <c r="C664" s="1" t="s">
        <v>716</v>
      </c>
      <c r="D664" s="1" t="s">
        <v>80</v>
      </c>
      <c r="E664" s="1" t="s">
        <v>29</v>
      </c>
      <c r="F664" s="1" t="s">
        <v>34</v>
      </c>
      <c r="G664" s="1" t="s">
        <v>52</v>
      </c>
      <c r="H664" s="2">
        <v>790.55</v>
      </c>
      <c r="I664" s="3">
        <v>2.57</v>
      </c>
      <c r="J664" s="2">
        <v>47.08</v>
      </c>
      <c r="K664" s="2">
        <v>121.15</v>
      </c>
      <c r="L664" s="2">
        <v>180.46</v>
      </c>
      <c r="M664" s="2">
        <v>0</v>
      </c>
      <c r="N664" s="2">
        <v>0</v>
      </c>
      <c r="O664" s="3">
        <v>8.3000000000000007</v>
      </c>
      <c r="P664" s="3">
        <v>0.48</v>
      </c>
      <c r="Q664" s="2">
        <v>1.76</v>
      </c>
      <c r="R664" s="2">
        <v>0.56000000000000005</v>
      </c>
      <c r="S664" s="2">
        <v>7.37</v>
      </c>
      <c r="T664" s="2">
        <v>11.62</v>
      </c>
      <c r="U664" s="2">
        <v>69.12</v>
      </c>
      <c r="V664" s="2">
        <f>SUM(tbl_ProfitPerTruck[[#This Row],[Truck_Fuel_Cost]:[Overhead_Allocation]])+SUM(K663:N664)</f>
        <v>504.56</v>
      </c>
      <c r="W664" s="2">
        <f>tbl_ProfitPerTruck[[#This Row],[Final_Invoice_Amount]]-SUM(tbl_ProfitPerTruck[[#This Row],[Direct_Labor_COGS]:[Permit_Fees_COGS]])</f>
        <v>488.93999999999994</v>
      </c>
      <c r="X664" s="2">
        <f>tbl_ProfitPerTruck[[#This Row],[Final_Invoice_Amount]]-tbl_ProfitPerTruck[[#This Row],[TTL_COSTS]]</f>
        <v>285.98999999999995</v>
      </c>
    </row>
    <row r="665" spans="1:24" x14ac:dyDescent="0.35">
      <c r="A665" s="13">
        <v>45843</v>
      </c>
      <c r="B665" s="13" t="s">
        <v>653</v>
      </c>
      <c r="C665" s="1" t="s">
        <v>717</v>
      </c>
      <c r="D665" s="1" t="s">
        <v>57</v>
      </c>
      <c r="E665" s="1" t="s">
        <v>24</v>
      </c>
      <c r="F665" s="1" t="s">
        <v>25</v>
      </c>
      <c r="G665" s="1" t="s">
        <v>31</v>
      </c>
      <c r="H665" s="2">
        <v>9427.2900000000009</v>
      </c>
      <c r="I665" s="3">
        <v>7.37</v>
      </c>
      <c r="J665" s="2">
        <v>47.43</v>
      </c>
      <c r="K665" s="2">
        <v>349.39</v>
      </c>
      <c r="L665" s="2">
        <v>2761.58</v>
      </c>
      <c r="M665" s="2">
        <v>0</v>
      </c>
      <c r="N665" s="2">
        <v>209.08</v>
      </c>
      <c r="O665" s="3">
        <v>28</v>
      </c>
      <c r="P665" s="3">
        <v>1.38</v>
      </c>
      <c r="Q665" s="2">
        <v>6.52</v>
      </c>
      <c r="R665" s="2">
        <v>2.17</v>
      </c>
      <c r="S665" s="2">
        <v>6.37</v>
      </c>
      <c r="T665" s="2">
        <v>11.84</v>
      </c>
      <c r="U665" s="2">
        <v>619.32000000000005</v>
      </c>
      <c r="V665" s="2">
        <f>SUM(tbl_ProfitPerTruck[[#This Row],[Truck_Fuel_Cost]:[Overhead_Allocation]])+SUM(K664:N665)</f>
        <v>4267.88</v>
      </c>
      <c r="W665" s="2">
        <f>tbl_ProfitPerTruck[[#This Row],[Final_Invoice_Amount]]-SUM(tbl_ProfitPerTruck[[#This Row],[Direct_Labor_COGS]:[Permit_Fees_COGS]])</f>
        <v>6107.2400000000016</v>
      </c>
      <c r="X665" s="2">
        <f>tbl_ProfitPerTruck[[#This Row],[Final_Invoice_Amount]]-tbl_ProfitPerTruck[[#This Row],[TTL_COSTS]]</f>
        <v>5159.4100000000008</v>
      </c>
    </row>
    <row r="666" spans="1:24" x14ac:dyDescent="0.35">
      <c r="A666" s="13">
        <v>45841</v>
      </c>
      <c r="B666" s="13" t="s">
        <v>653</v>
      </c>
      <c r="C666" s="1" t="s">
        <v>718</v>
      </c>
      <c r="D666" s="1" t="s">
        <v>23</v>
      </c>
      <c r="E666" s="1" t="s">
        <v>24</v>
      </c>
      <c r="F666" s="1" t="s">
        <v>34</v>
      </c>
      <c r="G666" s="1" t="s">
        <v>35</v>
      </c>
      <c r="H666" s="2">
        <v>1208.58</v>
      </c>
      <c r="I666" s="3">
        <v>2.4300000000000002</v>
      </c>
      <c r="J666" s="2">
        <v>37.15</v>
      </c>
      <c r="K666" s="2">
        <v>90.19</v>
      </c>
      <c r="L666" s="2">
        <v>150.5</v>
      </c>
      <c r="M666" s="2">
        <v>0</v>
      </c>
      <c r="N666" s="2">
        <v>0</v>
      </c>
      <c r="O666" s="3">
        <v>22.1</v>
      </c>
      <c r="P666" s="3">
        <v>1.17</v>
      </c>
      <c r="Q666" s="2">
        <v>5.03</v>
      </c>
      <c r="R666" s="2">
        <v>2.4700000000000002</v>
      </c>
      <c r="S666" s="2">
        <v>6.26</v>
      </c>
      <c r="T666" s="2">
        <v>10.37</v>
      </c>
      <c r="U666" s="2">
        <v>130.84</v>
      </c>
      <c r="V666" s="2">
        <f>SUM(tbl_ProfitPerTruck[[#This Row],[Truck_Fuel_Cost]:[Overhead_Allocation]])+SUM(K665:N666)</f>
        <v>3715.7099999999996</v>
      </c>
      <c r="W666" s="2">
        <f>tbl_ProfitPerTruck[[#This Row],[Final_Invoice_Amount]]-SUM(tbl_ProfitPerTruck[[#This Row],[Direct_Labor_COGS]:[Permit_Fees_COGS]])</f>
        <v>967.88999999999987</v>
      </c>
      <c r="X666" s="2">
        <f>tbl_ProfitPerTruck[[#This Row],[Final_Invoice_Amount]]-tbl_ProfitPerTruck[[#This Row],[TTL_COSTS]]</f>
        <v>-2507.1299999999997</v>
      </c>
    </row>
    <row r="667" spans="1:24" x14ac:dyDescent="0.35">
      <c r="A667" s="13">
        <v>45849</v>
      </c>
      <c r="B667" s="13" t="s">
        <v>653</v>
      </c>
      <c r="C667" s="1" t="s">
        <v>719</v>
      </c>
      <c r="D667" s="1" t="s">
        <v>28</v>
      </c>
      <c r="E667" s="1" t="s">
        <v>29</v>
      </c>
      <c r="F667" s="1" t="s">
        <v>34</v>
      </c>
      <c r="G667" s="1" t="s">
        <v>43</v>
      </c>
      <c r="H667" s="2">
        <v>423.82</v>
      </c>
      <c r="I667" s="3">
        <v>2.99</v>
      </c>
      <c r="J667" s="2">
        <v>47.02</v>
      </c>
      <c r="K667" s="2">
        <v>140.38</v>
      </c>
      <c r="L667" s="2">
        <v>106.9</v>
      </c>
      <c r="M667" s="2">
        <v>15.16</v>
      </c>
      <c r="N667" s="2">
        <v>0</v>
      </c>
      <c r="O667" s="3">
        <v>22.8</v>
      </c>
      <c r="P667" s="3">
        <v>1.23</v>
      </c>
      <c r="Q667" s="2">
        <v>6.28</v>
      </c>
      <c r="R667" s="2">
        <v>1.71</v>
      </c>
      <c r="S667" s="2">
        <v>4.7</v>
      </c>
      <c r="T667" s="2">
        <v>7.84</v>
      </c>
      <c r="U667" s="2">
        <v>50.68</v>
      </c>
      <c r="V667" s="2">
        <f>SUM(tbl_ProfitPerTruck[[#This Row],[Truck_Fuel_Cost]:[Overhead_Allocation]])+SUM(K666:N667)</f>
        <v>574.34</v>
      </c>
      <c r="W667" s="2">
        <f>tbl_ProfitPerTruck[[#This Row],[Final_Invoice_Amount]]-SUM(tbl_ProfitPerTruck[[#This Row],[Direct_Labor_COGS]:[Permit_Fees_COGS]])</f>
        <v>161.38</v>
      </c>
      <c r="X667" s="2">
        <f>tbl_ProfitPerTruck[[#This Row],[Final_Invoice_Amount]]-tbl_ProfitPerTruck[[#This Row],[TTL_COSTS]]</f>
        <v>-150.52000000000004</v>
      </c>
    </row>
    <row r="668" spans="1:24" x14ac:dyDescent="0.35">
      <c r="A668" s="13">
        <v>45854</v>
      </c>
      <c r="B668" s="13" t="s">
        <v>653</v>
      </c>
      <c r="C668" s="1" t="s">
        <v>720</v>
      </c>
      <c r="D668" s="1" t="s">
        <v>39</v>
      </c>
      <c r="E668" s="1" t="s">
        <v>40</v>
      </c>
      <c r="F668" s="1" t="s">
        <v>30</v>
      </c>
      <c r="G668" s="1" t="s">
        <v>43</v>
      </c>
      <c r="H668" s="2">
        <v>318.83999999999997</v>
      </c>
      <c r="I668" s="3">
        <v>0.93</v>
      </c>
      <c r="J668" s="2">
        <v>47.46</v>
      </c>
      <c r="K668" s="2">
        <v>44.03</v>
      </c>
      <c r="L668" s="2">
        <v>13.37</v>
      </c>
      <c r="M668" s="2">
        <v>0</v>
      </c>
      <c r="N668" s="2">
        <v>0</v>
      </c>
      <c r="O668" s="3">
        <v>22.6</v>
      </c>
      <c r="P668" s="3">
        <v>1.2</v>
      </c>
      <c r="Q668" s="2">
        <v>5.55</v>
      </c>
      <c r="R668" s="2">
        <v>2.52</v>
      </c>
      <c r="S668" s="2">
        <v>5.96</v>
      </c>
      <c r="T668" s="2">
        <v>9.7100000000000009</v>
      </c>
      <c r="U668" s="2">
        <v>36.71</v>
      </c>
      <c r="V668" s="2">
        <f>SUM(tbl_ProfitPerTruck[[#This Row],[Truck_Fuel_Cost]:[Overhead_Allocation]])+SUM(K667:N668)</f>
        <v>380.29</v>
      </c>
      <c r="W668" s="2">
        <f>tbl_ProfitPerTruck[[#This Row],[Final_Invoice_Amount]]-SUM(tbl_ProfitPerTruck[[#This Row],[Direct_Labor_COGS]:[Permit_Fees_COGS]])</f>
        <v>261.44</v>
      </c>
      <c r="X668" s="2">
        <f>tbl_ProfitPerTruck[[#This Row],[Final_Invoice_Amount]]-tbl_ProfitPerTruck[[#This Row],[TTL_COSTS]]</f>
        <v>-61.450000000000045</v>
      </c>
    </row>
    <row r="669" spans="1:24" x14ac:dyDescent="0.35">
      <c r="A669" s="13">
        <v>45843</v>
      </c>
      <c r="B669" s="13" t="s">
        <v>653</v>
      </c>
      <c r="C669" s="1" t="s">
        <v>721</v>
      </c>
      <c r="D669" s="1" t="s">
        <v>42</v>
      </c>
      <c r="E669" s="1" t="s">
        <v>24</v>
      </c>
      <c r="F669" s="1" t="s">
        <v>25</v>
      </c>
      <c r="G669" s="1" t="s">
        <v>35</v>
      </c>
      <c r="H669" s="2">
        <v>7681.28</v>
      </c>
      <c r="I669" s="3">
        <v>8.93</v>
      </c>
      <c r="J669" s="2">
        <v>44.7</v>
      </c>
      <c r="K669" s="2">
        <v>399.09</v>
      </c>
      <c r="L669" s="2">
        <v>2311.8000000000002</v>
      </c>
      <c r="M669" s="2">
        <v>398.8</v>
      </c>
      <c r="N669" s="2">
        <v>0</v>
      </c>
      <c r="O669" s="3">
        <v>23.4</v>
      </c>
      <c r="P669" s="3">
        <v>1.05</v>
      </c>
      <c r="Q669" s="2">
        <v>6.55</v>
      </c>
      <c r="R669" s="2">
        <v>1.61</v>
      </c>
      <c r="S669" s="2">
        <v>5.49</v>
      </c>
      <c r="T669" s="2">
        <v>10.3</v>
      </c>
      <c r="U669" s="2">
        <v>596.36</v>
      </c>
      <c r="V669" s="2">
        <f>SUM(tbl_ProfitPerTruck[[#This Row],[Truck_Fuel_Cost]:[Overhead_Allocation]])+SUM(K668:N669)</f>
        <v>3787.4</v>
      </c>
      <c r="W669" s="2">
        <f>tbl_ProfitPerTruck[[#This Row],[Final_Invoice_Amount]]-SUM(tbl_ProfitPerTruck[[#This Row],[Direct_Labor_COGS]:[Permit_Fees_COGS]])</f>
        <v>4571.5899999999992</v>
      </c>
      <c r="X669" s="2">
        <f>tbl_ProfitPerTruck[[#This Row],[Final_Invoice_Amount]]-tbl_ProfitPerTruck[[#This Row],[TTL_COSTS]]</f>
        <v>3893.8799999999997</v>
      </c>
    </row>
    <row r="670" spans="1:24" x14ac:dyDescent="0.35">
      <c r="A670" s="13">
        <v>45866</v>
      </c>
      <c r="B670" s="13" t="s">
        <v>653</v>
      </c>
      <c r="C670" s="1" t="s">
        <v>722</v>
      </c>
      <c r="D670" s="1" t="s">
        <v>51</v>
      </c>
      <c r="E670" s="1" t="s">
        <v>29</v>
      </c>
      <c r="F670" s="1" t="s">
        <v>30</v>
      </c>
      <c r="G670" s="1" t="s">
        <v>31</v>
      </c>
      <c r="H670" s="2">
        <v>363.65</v>
      </c>
      <c r="I670" s="3">
        <v>0.89</v>
      </c>
      <c r="J670" s="2">
        <v>43.94</v>
      </c>
      <c r="K670" s="2">
        <v>39.26</v>
      </c>
      <c r="L670" s="2">
        <v>22.71</v>
      </c>
      <c r="M670" s="2">
        <v>0</v>
      </c>
      <c r="N670" s="2">
        <v>0</v>
      </c>
      <c r="O670" s="3">
        <v>21.3</v>
      </c>
      <c r="P670" s="3">
        <v>1.01</v>
      </c>
      <c r="Q670" s="2">
        <v>5.69</v>
      </c>
      <c r="R670" s="2">
        <v>2.2000000000000002</v>
      </c>
      <c r="S670" s="2">
        <v>6.04</v>
      </c>
      <c r="T670" s="2">
        <v>10.35</v>
      </c>
      <c r="U670" s="2">
        <v>40.31</v>
      </c>
      <c r="V670" s="2">
        <f>SUM(tbl_ProfitPerTruck[[#This Row],[Truck_Fuel_Cost]:[Overhead_Allocation]])+SUM(K669:N670)</f>
        <v>3236.2500000000009</v>
      </c>
      <c r="W670" s="2">
        <f>tbl_ProfitPerTruck[[#This Row],[Final_Invoice_Amount]]-SUM(tbl_ProfitPerTruck[[#This Row],[Direct_Labor_COGS]:[Permit_Fees_COGS]])</f>
        <v>301.67999999999995</v>
      </c>
      <c r="X670" s="2">
        <f>tbl_ProfitPerTruck[[#This Row],[Final_Invoice_Amount]]-tbl_ProfitPerTruck[[#This Row],[TTL_COSTS]]</f>
        <v>-2872.6000000000008</v>
      </c>
    </row>
    <row r="671" spans="1:24" x14ac:dyDescent="0.35">
      <c r="A671" s="13">
        <v>45841</v>
      </c>
      <c r="B671" s="13" t="s">
        <v>653</v>
      </c>
      <c r="C671" s="1" t="s">
        <v>723</v>
      </c>
      <c r="D671" s="1" t="s">
        <v>80</v>
      </c>
      <c r="E671" s="1" t="s">
        <v>29</v>
      </c>
      <c r="F671" s="1" t="s">
        <v>30</v>
      </c>
      <c r="G671" s="1" t="s">
        <v>52</v>
      </c>
      <c r="H671" s="2">
        <v>348.46</v>
      </c>
      <c r="I671" s="3">
        <v>1.8</v>
      </c>
      <c r="J671" s="2">
        <v>40.03</v>
      </c>
      <c r="K671" s="2">
        <v>72.010000000000005</v>
      </c>
      <c r="L671" s="2">
        <v>10.49</v>
      </c>
      <c r="M671" s="2">
        <v>0</v>
      </c>
      <c r="N671" s="2">
        <v>0</v>
      </c>
      <c r="O671" s="3">
        <v>2.7</v>
      </c>
      <c r="P671" s="3">
        <v>0.17</v>
      </c>
      <c r="Q671" s="2">
        <v>0.69</v>
      </c>
      <c r="R671" s="2">
        <v>0.28999999999999998</v>
      </c>
      <c r="S671" s="2">
        <v>7.14</v>
      </c>
      <c r="T671" s="2">
        <v>9.44</v>
      </c>
      <c r="U671" s="2">
        <v>34.090000000000003</v>
      </c>
      <c r="V671" s="2">
        <f>SUM(tbl_ProfitPerTruck[[#This Row],[Truck_Fuel_Cost]:[Overhead_Allocation]])+SUM(K670:N671)</f>
        <v>196.12000000000003</v>
      </c>
      <c r="W671" s="2">
        <f>tbl_ProfitPerTruck[[#This Row],[Final_Invoice_Amount]]-SUM(tbl_ProfitPerTruck[[#This Row],[Direct_Labor_COGS]:[Permit_Fees_COGS]])</f>
        <v>265.95999999999998</v>
      </c>
      <c r="X671" s="2">
        <f>tbl_ProfitPerTruck[[#This Row],[Final_Invoice_Amount]]-tbl_ProfitPerTruck[[#This Row],[TTL_COSTS]]</f>
        <v>152.33999999999995</v>
      </c>
    </row>
    <row r="672" spans="1:24" x14ac:dyDescent="0.35">
      <c r="A672" s="13">
        <v>45865</v>
      </c>
      <c r="B672" s="13" t="s">
        <v>653</v>
      </c>
      <c r="C672" s="1" t="s">
        <v>724</v>
      </c>
      <c r="D672" s="1" t="s">
        <v>113</v>
      </c>
      <c r="E672" s="1" t="s">
        <v>29</v>
      </c>
      <c r="F672" s="1" t="s">
        <v>34</v>
      </c>
      <c r="G672" s="1" t="s">
        <v>31</v>
      </c>
      <c r="H672" s="2">
        <v>1032.33</v>
      </c>
      <c r="I672" s="3">
        <v>1.1599999999999999</v>
      </c>
      <c r="J672" s="2">
        <v>44.14</v>
      </c>
      <c r="K672" s="2">
        <v>51.18</v>
      </c>
      <c r="L672" s="2">
        <v>272.52</v>
      </c>
      <c r="M672" s="2">
        <v>0</v>
      </c>
      <c r="N672" s="2">
        <v>0</v>
      </c>
      <c r="O672" s="3">
        <v>26.9</v>
      </c>
      <c r="P672" s="3">
        <v>1.42</v>
      </c>
      <c r="Q672" s="2">
        <v>5.13</v>
      </c>
      <c r="R672" s="2">
        <v>1.79</v>
      </c>
      <c r="S672" s="2">
        <v>7.35</v>
      </c>
      <c r="T672" s="2">
        <v>11.79</v>
      </c>
      <c r="U672" s="2">
        <v>67.989999999999995</v>
      </c>
      <c r="V672" s="2">
        <f>SUM(tbl_ProfitPerTruck[[#This Row],[Truck_Fuel_Cost]:[Overhead_Allocation]])+SUM(K671:N672)</f>
        <v>500.25</v>
      </c>
      <c r="W672" s="2">
        <f>tbl_ProfitPerTruck[[#This Row],[Final_Invoice_Amount]]-SUM(tbl_ProfitPerTruck[[#This Row],[Direct_Labor_COGS]:[Permit_Fees_COGS]])</f>
        <v>708.62999999999988</v>
      </c>
      <c r="X672" s="2">
        <f>tbl_ProfitPerTruck[[#This Row],[Final_Invoice_Amount]]-tbl_ProfitPerTruck[[#This Row],[TTL_COSTS]]</f>
        <v>532.07999999999993</v>
      </c>
    </row>
    <row r="673" spans="1:24" x14ac:dyDescent="0.35">
      <c r="A673" s="13">
        <v>45853</v>
      </c>
      <c r="B673" s="13" t="s">
        <v>653</v>
      </c>
      <c r="C673" s="1" t="s">
        <v>725</v>
      </c>
      <c r="D673" s="1" t="s">
        <v>23</v>
      </c>
      <c r="E673" s="1" t="s">
        <v>24</v>
      </c>
      <c r="F673" s="1" t="s">
        <v>25</v>
      </c>
      <c r="G673" s="1" t="s">
        <v>52</v>
      </c>
      <c r="H673" s="2">
        <v>8116.21</v>
      </c>
      <c r="I673" s="3">
        <v>11.2</v>
      </c>
      <c r="J673" s="2">
        <v>46.09</v>
      </c>
      <c r="K673" s="2">
        <v>516.04</v>
      </c>
      <c r="L673" s="2">
        <v>3232.91</v>
      </c>
      <c r="M673" s="2">
        <v>0</v>
      </c>
      <c r="N673" s="2">
        <v>0</v>
      </c>
      <c r="O673" s="3">
        <v>28.3</v>
      </c>
      <c r="P673" s="3">
        <v>1.38</v>
      </c>
      <c r="Q673" s="2">
        <v>7.45</v>
      </c>
      <c r="R673" s="2">
        <v>3</v>
      </c>
      <c r="S673" s="2">
        <v>5.54</v>
      </c>
      <c r="T673" s="2">
        <v>8.3000000000000007</v>
      </c>
      <c r="U673" s="2">
        <v>696.61</v>
      </c>
      <c r="V673" s="2">
        <f>SUM(tbl_ProfitPerTruck[[#This Row],[Truck_Fuel_Cost]:[Overhead_Allocation]])+SUM(K672:N673)</f>
        <v>4793.5499999999993</v>
      </c>
      <c r="W673" s="2">
        <f>tbl_ProfitPerTruck[[#This Row],[Final_Invoice_Amount]]-SUM(tbl_ProfitPerTruck[[#This Row],[Direct_Labor_COGS]:[Permit_Fees_COGS]])</f>
        <v>4367.26</v>
      </c>
      <c r="X673" s="2">
        <f>tbl_ProfitPerTruck[[#This Row],[Final_Invoice_Amount]]-tbl_ProfitPerTruck[[#This Row],[TTL_COSTS]]</f>
        <v>3322.6600000000008</v>
      </c>
    </row>
    <row r="674" spans="1:24" x14ac:dyDescent="0.35">
      <c r="A674" s="13">
        <v>45860</v>
      </c>
      <c r="B674" s="13" t="s">
        <v>653</v>
      </c>
      <c r="C674" s="1" t="s">
        <v>726</v>
      </c>
      <c r="D674" s="1" t="s">
        <v>28</v>
      </c>
      <c r="E674" s="1" t="s">
        <v>29</v>
      </c>
      <c r="F674" s="1" t="s">
        <v>30</v>
      </c>
      <c r="G674" s="1" t="s">
        <v>26</v>
      </c>
      <c r="H674" s="2">
        <v>244.07</v>
      </c>
      <c r="I674" s="3">
        <v>1.47</v>
      </c>
      <c r="J674" s="2">
        <v>44.65</v>
      </c>
      <c r="K674" s="2">
        <v>65.849999999999994</v>
      </c>
      <c r="L674" s="2">
        <v>12.26</v>
      </c>
      <c r="M674" s="2">
        <v>0</v>
      </c>
      <c r="N674" s="2">
        <v>0</v>
      </c>
      <c r="O674" s="3">
        <v>13.9</v>
      </c>
      <c r="P674" s="3">
        <v>0.78</v>
      </c>
      <c r="Q674" s="2">
        <v>3.62</v>
      </c>
      <c r="R674" s="2">
        <v>1.1399999999999999</v>
      </c>
      <c r="S674" s="2">
        <v>6.32</v>
      </c>
      <c r="T674" s="2">
        <v>10.02</v>
      </c>
      <c r="U674" s="2">
        <v>26.76</v>
      </c>
      <c r="V674" s="2">
        <f>SUM(tbl_ProfitPerTruck[[#This Row],[Truck_Fuel_Cost]:[Overhead_Allocation]])+SUM(K673:N674)</f>
        <v>3874.92</v>
      </c>
      <c r="W674" s="2">
        <f>tbl_ProfitPerTruck[[#This Row],[Final_Invoice_Amount]]-SUM(tbl_ProfitPerTruck[[#This Row],[Direct_Labor_COGS]:[Permit_Fees_COGS]])</f>
        <v>165.95999999999998</v>
      </c>
      <c r="X674" s="2">
        <f>tbl_ProfitPerTruck[[#This Row],[Final_Invoice_Amount]]-tbl_ProfitPerTruck[[#This Row],[TTL_COSTS]]</f>
        <v>-3630.85</v>
      </c>
    </row>
    <row r="675" spans="1:24" x14ac:dyDescent="0.35">
      <c r="A675" s="13">
        <v>45851</v>
      </c>
      <c r="B675" s="13" t="s">
        <v>653</v>
      </c>
      <c r="C675" s="1" t="s">
        <v>727</v>
      </c>
      <c r="D675" s="1" t="s">
        <v>47</v>
      </c>
      <c r="E675" s="1" t="s">
        <v>29</v>
      </c>
      <c r="F675" s="1" t="s">
        <v>34</v>
      </c>
      <c r="G675" s="1" t="s">
        <v>31</v>
      </c>
      <c r="H675" s="2">
        <v>1169.67</v>
      </c>
      <c r="I675" s="3">
        <v>0.7</v>
      </c>
      <c r="J675" s="2">
        <v>44.2</v>
      </c>
      <c r="K675" s="2">
        <v>30.94</v>
      </c>
      <c r="L675" s="2">
        <v>181.39</v>
      </c>
      <c r="M675" s="2">
        <v>0</v>
      </c>
      <c r="N675" s="2">
        <v>0</v>
      </c>
      <c r="O675" s="3">
        <v>44.8</v>
      </c>
      <c r="P675" s="3">
        <v>2.2200000000000002</v>
      </c>
      <c r="Q675" s="2">
        <v>10.71</v>
      </c>
      <c r="R675" s="2">
        <v>3.52</v>
      </c>
      <c r="S675" s="2">
        <v>6.45</v>
      </c>
      <c r="T675" s="2">
        <v>10.84</v>
      </c>
      <c r="U675" s="2">
        <v>137.6</v>
      </c>
      <c r="V675" s="2">
        <f>SUM(tbl_ProfitPerTruck[[#This Row],[Truck_Fuel_Cost]:[Overhead_Allocation]])+SUM(K674:N675)</f>
        <v>459.56</v>
      </c>
      <c r="W675" s="2">
        <f>tbl_ProfitPerTruck[[#This Row],[Final_Invoice_Amount]]-SUM(tbl_ProfitPerTruck[[#This Row],[Direct_Labor_COGS]:[Permit_Fees_COGS]])</f>
        <v>957.34000000000015</v>
      </c>
      <c r="X675" s="2">
        <f>tbl_ProfitPerTruck[[#This Row],[Final_Invoice_Amount]]-tbl_ProfitPerTruck[[#This Row],[TTL_COSTS]]</f>
        <v>710.11000000000013</v>
      </c>
    </row>
    <row r="676" spans="1:24" x14ac:dyDescent="0.35">
      <c r="A676" s="13">
        <v>45850</v>
      </c>
      <c r="B676" s="13" t="s">
        <v>653</v>
      </c>
      <c r="C676" s="1" t="s">
        <v>728</v>
      </c>
      <c r="D676" s="1" t="s">
        <v>23</v>
      </c>
      <c r="E676" s="1" t="s">
        <v>24</v>
      </c>
      <c r="F676" s="1" t="s">
        <v>25</v>
      </c>
      <c r="G676" s="1" t="s">
        <v>52</v>
      </c>
      <c r="H676" s="2">
        <v>6223.28</v>
      </c>
      <c r="I676" s="3">
        <v>13.47</v>
      </c>
      <c r="J676" s="2">
        <v>51.77</v>
      </c>
      <c r="K676" s="2">
        <v>697.29</v>
      </c>
      <c r="L676" s="2">
        <v>1894.52</v>
      </c>
      <c r="M676" s="2">
        <v>0</v>
      </c>
      <c r="N676" s="2">
        <v>0</v>
      </c>
      <c r="O676" s="3">
        <v>2</v>
      </c>
      <c r="P676" s="3">
        <v>0.15</v>
      </c>
      <c r="Q676" s="2">
        <v>0.54</v>
      </c>
      <c r="R676" s="2">
        <v>0.16</v>
      </c>
      <c r="S676" s="2">
        <v>5.74</v>
      </c>
      <c r="T676" s="2">
        <v>7.18</v>
      </c>
      <c r="U676" s="2">
        <v>559.34</v>
      </c>
      <c r="V676" s="2">
        <f>SUM(tbl_ProfitPerTruck[[#This Row],[Truck_Fuel_Cost]:[Overhead_Allocation]])+SUM(K675:N676)</f>
        <v>3377.1</v>
      </c>
      <c r="W676" s="2">
        <f>tbl_ProfitPerTruck[[#This Row],[Final_Invoice_Amount]]-SUM(tbl_ProfitPerTruck[[#This Row],[Direct_Labor_COGS]:[Permit_Fees_COGS]])</f>
        <v>3631.47</v>
      </c>
      <c r="X676" s="2">
        <f>tbl_ProfitPerTruck[[#This Row],[Final_Invoice_Amount]]-tbl_ProfitPerTruck[[#This Row],[TTL_COSTS]]</f>
        <v>2846.18</v>
      </c>
    </row>
    <row r="677" spans="1:24" x14ac:dyDescent="0.35">
      <c r="A677" s="13">
        <v>45846</v>
      </c>
      <c r="B677" s="13" t="s">
        <v>653</v>
      </c>
      <c r="C677" s="1" t="s">
        <v>729</v>
      </c>
      <c r="D677" s="1" t="s">
        <v>45</v>
      </c>
      <c r="E677" s="1" t="s">
        <v>29</v>
      </c>
      <c r="F677" s="1" t="s">
        <v>34</v>
      </c>
      <c r="G677" s="1" t="s">
        <v>31</v>
      </c>
      <c r="H677" s="2">
        <v>970.25</v>
      </c>
      <c r="I677" s="3">
        <v>1.38</v>
      </c>
      <c r="J677" s="2">
        <v>45.27</v>
      </c>
      <c r="K677" s="2">
        <v>62.4</v>
      </c>
      <c r="L677" s="2">
        <v>192.36</v>
      </c>
      <c r="M677" s="2">
        <v>0</v>
      </c>
      <c r="N677" s="2">
        <v>0</v>
      </c>
      <c r="O677" s="3">
        <v>4.3</v>
      </c>
      <c r="P677" s="3">
        <v>0.15</v>
      </c>
      <c r="Q677" s="2">
        <v>0.84</v>
      </c>
      <c r="R677" s="2">
        <v>0.36</v>
      </c>
      <c r="S677" s="2">
        <v>6.28</v>
      </c>
      <c r="T677" s="2">
        <v>7.74</v>
      </c>
      <c r="U677" s="2">
        <v>81.430000000000007</v>
      </c>
      <c r="V677" s="2">
        <f>SUM(tbl_ProfitPerTruck[[#This Row],[Truck_Fuel_Cost]:[Overhead_Allocation]])+SUM(K676:N677)</f>
        <v>2943.2200000000003</v>
      </c>
      <c r="W677" s="2">
        <f>tbl_ProfitPerTruck[[#This Row],[Final_Invoice_Amount]]-SUM(tbl_ProfitPerTruck[[#This Row],[Direct_Labor_COGS]:[Permit_Fees_COGS]])</f>
        <v>715.49</v>
      </c>
      <c r="X677" s="2">
        <f>tbl_ProfitPerTruck[[#This Row],[Final_Invoice_Amount]]-tbl_ProfitPerTruck[[#This Row],[TTL_COSTS]]</f>
        <v>-1972.9700000000003</v>
      </c>
    </row>
    <row r="678" spans="1:24" x14ac:dyDescent="0.35">
      <c r="A678" s="13">
        <v>45861</v>
      </c>
      <c r="B678" s="13" t="s">
        <v>653</v>
      </c>
      <c r="C678" s="1" t="s">
        <v>730</v>
      </c>
      <c r="D678" s="1" t="s">
        <v>80</v>
      </c>
      <c r="E678" s="1" t="s">
        <v>29</v>
      </c>
      <c r="F678" s="1" t="s">
        <v>34</v>
      </c>
      <c r="G678" s="1" t="s">
        <v>52</v>
      </c>
      <c r="H678" s="2">
        <v>946.49</v>
      </c>
      <c r="I678" s="3">
        <v>1.26</v>
      </c>
      <c r="J678" s="2">
        <v>48.71</v>
      </c>
      <c r="K678" s="2">
        <v>61.31</v>
      </c>
      <c r="L678" s="2">
        <v>148.43</v>
      </c>
      <c r="M678" s="2">
        <v>0</v>
      </c>
      <c r="N678" s="2">
        <v>0</v>
      </c>
      <c r="O678" s="3">
        <v>2.1</v>
      </c>
      <c r="P678" s="3">
        <v>0.15</v>
      </c>
      <c r="Q678" s="2">
        <v>0.42</v>
      </c>
      <c r="R678" s="2">
        <v>0.13</v>
      </c>
      <c r="S678" s="2">
        <v>5.78</v>
      </c>
      <c r="T678" s="2">
        <v>10.29</v>
      </c>
      <c r="U678" s="2">
        <v>71.77</v>
      </c>
      <c r="V678" s="2">
        <f>SUM(tbl_ProfitPerTruck[[#This Row],[Truck_Fuel_Cost]:[Overhead_Allocation]])+SUM(K677:N678)</f>
        <v>552.8900000000001</v>
      </c>
      <c r="W678" s="2">
        <f>tbl_ProfitPerTruck[[#This Row],[Final_Invoice_Amount]]-SUM(tbl_ProfitPerTruck[[#This Row],[Direct_Labor_COGS]:[Permit_Fees_COGS]])</f>
        <v>736.75</v>
      </c>
      <c r="X678" s="2">
        <f>tbl_ProfitPerTruck[[#This Row],[Final_Invoice_Amount]]-tbl_ProfitPerTruck[[#This Row],[TTL_COSTS]]</f>
        <v>393.59999999999991</v>
      </c>
    </row>
    <row r="679" spans="1:24" x14ac:dyDescent="0.35">
      <c r="A679" s="13">
        <v>45865</v>
      </c>
      <c r="B679" s="13" t="s">
        <v>653</v>
      </c>
      <c r="C679" s="1" t="s">
        <v>731</v>
      </c>
      <c r="D679" s="1" t="s">
        <v>83</v>
      </c>
      <c r="E679" s="1" t="s">
        <v>29</v>
      </c>
      <c r="F679" s="1" t="s">
        <v>34</v>
      </c>
      <c r="G679" s="1" t="s">
        <v>43</v>
      </c>
      <c r="H679" s="2">
        <v>700.63</v>
      </c>
      <c r="I679" s="3">
        <v>2.06</v>
      </c>
      <c r="J679" s="2">
        <v>44.34</v>
      </c>
      <c r="K679" s="2">
        <v>91.55</v>
      </c>
      <c r="L679" s="2">
        <v>128.01</v>
      </c>
      <c r="M679" s="2">
        <v>0</v>
      </c>
      <c r="N679" s="2">
        <v>0</v>
      </c>
      <c r="O679" s="3">
        <v>25.3</v>
      </c>
      <c r="P679" s="3">
        <v>1.1499999999999999</v>
      </c>
      <c r="Q679" s="2">
        <v>6.13</v>
      </c>
      <c r="R679" s="2">
        <v>2.65</v>
      </c>
      <c r="S679" s="2">
        <v>6.44</v>
      </c>
      <c r="T679" s="2">
        <v>10.74</v>
      </c>
      <c r="U679" s="2">
        <v>80.12</v>
      </c>
      <c r="V679" s="2">
        <f>SUM(tbl_ProfitPerTruck[[#This Row],[Truck_Fuel_Cost]:[Overhead_Allocation]])+SUM(K678:N679)</f>
        <v>535.38</v>
      </c>
      <c r="W679" s="2">
        <f>tbl_ProfitPerTruck[[#This Row],[Final_Invoice_Amount]]-SUM(tbl_ProfitPerTruck[[#This Row],[Direct_Labor_COGS]:[Permit_Fees_COGS]])</f>
        <v>481.07</v>
      </c>
      <c r="X679" s="2">
        <f>tbl_ProfitPerTruck[[#This Row],[Final_Invoice_Amount]]-tbl_ProfitPerTruck[[#This Row],[TTL_COSTS]]</f>
        <v>165.25</v>
      </c>
    </row>
    <row r="680" spans="1:24" x14ac:dyDescent="0.35">
      <c r="A680" s="13">
        <v>45853</v>
      </c>
      <c r="B680" s="13" t="s">
        <v>653</v>
      </c>
      <c r="C680" s="1" t="s">
        <v>732</v>
      </c>
      <c r="D680" s="1" t="s">
        <v>42</v>
      </c>
      <c r="E680" s="1" t="s">
        <v>24</v>
      </c>
      <c r="F680" s="1" t="s">
        <v>25</v>
      </c>
      <c r="G680" s="1" t="s">
        <v>52</v>
      </c>
      <c r="H680" s="2">
        <v>7549.67</v>
      </c>
      <c r="I680" s="3">
        <v>12.15</v>
      </c>
      <c r="J680" s="2">
        <v>45.4</v>
      </c>
      <c r="K680" s="2">
        <v>551.72</v>
      </c>
      <c r="L680" s="2">
        <v>2763.68</v>
      </c>
      <c r="M680" s="2">
        <v>679.29</v>
      </c>
      <c r="N680" s="2">
        <v>279.25</v>
      </c>
      <c r="O680" s="3">
        <v>38.4</v>
      </c>
      <c r="P680" s="3">
        <v>1.9</v>
      </c>
      <c r="Q680" s="2">
        <v>7.16</v>
      </c>
      <c r="R680" s="2">
        <v>2.0099999999999998</v>
      </c>
      <c r="S680" s="2">
        <v>5.28</v>
      </c>
      <c r="T680" s="2">
        <v>11.5</v>
      </c>
      <c r="U680" s="2">
        <v>826.08</v>
      </c>
      <c r="V680" s="2">
        <f>SUM(tbl_ProfitPerTruck[[#This Row],[Truck_Fuel_Cost]:[Overhead_Allocation]])+SUM(K679:N680)</f>
        <v>5345.53</v>
      </c>
      <c r="W680" s="2">
        <f>tbl_ProfitPerTruck[[#This Row],[Final_Invoice_Amount]]-SUM(tbl_ProfitPerTruck[[#This Row],[Direct_Labor_COGS]:[Permit_Fees_COGS]])</f>
        <v>3275.7300000000005</v>
      </c>
      <c r="X680" s="2">
        <f>tbl_ProfitPerTruck[[#This Row],[Final_Invoice_Amount]]-tbl_ProfitPerTruck[[#This Row],[TTL_COSTS]]</f>
        <v>2204.1400000000003</v>
      </c>
    </row>
    <row r="681" spans="1:24" x14ac:dyDescent="0.35">
      <c r="A681" s="13">
        <v>45862</v>
      </c>
      <c r="B681" s="13" t="s">
        <v>653</v>
      </c>
      <c r="C681" s="1" t="s">
        <v>733</v>
      </c>
      <c r="D681" s="1" t="s">
        <v>72</v>
      </c>
      <c r="E681" s="1" t="s">
        <v>29</v>
      </c>
      <c r="F681" s="1" t="s">
        <v>34</v>
      </c>
      <c r="G681" s="1" t="s">
        <v>52</v>
      </c>
      <c r="H681" s="2">
        <v>653.83000000000004</v>
      </c>
      <c r="I681" s="3">
        <v>2.77</v>
      </c>
      <c r="J681" s="2">
        <v>48.96</v>
      </c>
      <c r="K681" s="2">
        <v>135.57</v>
      </c>
      <c r="L681" s="2">
        <v>150.63999999999999</v>
      </c>
      <c r="M681" s="2">
        <v>0</v>
      </c>
      <c r="N681" s="2">
        <v>0</v>
      </c>
      <c r="O681" s="3">
        <v>15.3</v>
      </c>
      <c r="P681" s="3">
        <v>0.72</v>
      </c>
      <c r="Q681" s="2">
        <v>3.08</v>
      </c>
      <c r="R681" s="2">
        <v>1.1399999999999999</v>
      </c>
      <c r="S681" s="2">
        <v>5.35</v>
      </c>
      <c r="T681" s="2">
        <v>7.88</v>
      </c>
      <c r="U681" s="2">
        <v>68.39</v>
      </c>
      <c r="V681" s="2">
        <f>SUM(tbl_ProfitPerTruck[[#This Row],[Truck_Fuel_Cost]:[Overhead_Allocation]])+SUM(K680:N681)</f>
        <v>4645.99</v>
      </c>
      <c r="W681" s="2">
        <f>tbl_ProfitPerTruck[[#This Row],[Final_Invoice_Amount]]-SUM(tbl_ProfitPerTruck[[#This Row],[Direct_Labor_COGS]:[Permit_Fees_COGS]])</f>
        <v>367.62000000000006</v>
      </c>
      <c r="X681" s="2">
        <f>tbl_ProfitPerTruck[[#This Row],[Final_Invoice_Amount]]-tbl_ProfitPerTruck[[#This Row],[TTL_COSTS]]</f>
        <v>-3992.16</v>
      </c>
    </row>
    <row r="682" spans="1:24" x14ac:dyDescent="0.35">
      <c r="A682" s="13">
        <v>45846</v>
      </c>
      <c r="B682" s="13" t="s">
        <v>653</v>
      </c>
      <c r="C682" s="1" t="s">
        <v>734</v>
      </c>
      <c r="D682" s="1" t="s">
        <v>23</v>
      </c>
      <c r="E682" s="1" t="s">
        <v>24</v>
      </c>
      <c r="F682" s="1" t="s">
        <v>25</v>
      </c>
      <c r="G682" s="1" t="s">
        <v>31</v>
      </c>
      <c r="H682" s="2">
        <v>5543.76</v>
      </c>
      <c r="I682" s="3">
        <v>8.2899999999999991</v>
      </c>
      <c r="J682" s="2">
        <v>44.81</v>
      </c>
      <c r="K682" s="2">
        <v>371.64</v>
      </c>
      <c r="L682" s="2">
        <v>1605.46</v>
      </c>
      <c r="M682" s="2">
        <v>251.63</v>
      </c>
      <c r="N682" s="2">
        <v>0</v>
      </c>
      <c r="O682" s="3">
        <v>19.899999999999999</v>
      </c>
      <c r="P682" s="3">
        <v>0.98</v>
      </c>
      <c r="Q682" s="2">
        <v>4.7699999999999996</v>
      </c>
      <c r="R682" s="2">
        <v>1.58</v>
      </c>
      <c r="S682" s="2">
        <v>5.8</v>
      </c>
      <c r="T682" s="2">
        <v>7.27</v>
      </c>
      <c r="U682" s="2">
        <v>504.44</v>
      </c>
      <c r="V682" s="2">
        <f>SUM(tbl_ProfitPerTruck[[#This Row],[Truck_Fuel_Cost]:[Overhead_Allocation]])+SUM(K681:N682)</f>
        <v>3038.8</v>
      </c>
      <c r="W682" s="2">
        <f>tbl_ProfitPerTruck[[#This Row],[Final_Invoice_Amount]]-SUM(tbl_ProfitPerTruck[[#This Row],[Direct_Labor_COGS]:[Permit_Fees_COGS]])</f>
        <v>3315.03</v>
      </c>
      <c r="X682" s="2">
        <f>tbl_ProfitPerTruck[[#This Row],[Final_Invoice_Amount]]-tbl_ProfitPerTruck[[#This Row],[TTL_COSTS]]</f>
        <v>2504.96</v>
      </c>
    </row>
    <row r="683" spans="1:24" x14ac:dyDescent="0.35">
      <c r="A683" s="13">
        <v>45863</v>
      </c>
      <c r="B683" s="13" t="s">
        <v>653</v>
      </c>
      <c r="C683" s="1" t="s">
        <v>735</v>
      </c>
      <c r="D683" s="1" t="s">
        <v>39</v>
      </c>
      <c r="E683" s="1" t="s">
        <v>40</v>
      </c>
      <c r="F683" s="1" t="s">
        <v>34</v>
      </c>
      <c r="G683" s="1" t="s">
        <v>31</v>
      </c>
      <c r="H683" s="2">
        <v>538.88</v>
      </c>
      <c r="I683" s="3">
        <v>2.56</v>
      </c>
      <c r="J683" s="2">
        <v>42.17</v>
      </c>
      <c r="K683" s="2">
        <v>107.95</v>
      </c>
      <c r="L683" s="2">
        <v>146.80000000000001</v>
      </c>
      <c r="M683" s="2">
        <v>0</v>
      </c>
      <c r="N683" s="2">
        <v>0</v>
      </c>
      <c r="O683" s="3">
        <v>13.2</v>
      </c>
      <c r="P683" s="3">
        <v>0.75</v>
      </c>
      <c r="Q683" s="2">
        <v>2.67</v>
      </c>
      <c r="R683" s="2">
        <v>0.96</v>
      </c>
      <c r="S683" s="2">
        <v>5.13</v>
      </c>
      <c r="T683" s="2">
        <v>9.4600000000000009</v>
      </c>
      <c r="U683" s="2">
        <v>32.97</v>
      </c>
      <c r="V683" s="2">
        <f>SUM(tbl_ProfitPerTruck[[#This Row],[Truck_Fuel_Cost]:[Overhead_Allocation]])+SUM(K682:N683)</f>
        <v>2534.67</v>
      </c>
      <c r="W683" s="2">
        <f>tbl_ProfitPerTruck[[#This Row],[Final_Invoice_Amount]]-SUM(tbl_ProfitPerTruck[[#This Row],[Direct_Labor_COGS]:[Permit_Fees_COGS]])</f>
        <v>284.13</v>
      </c>
      <c r="X683" s="2">
        <f>tbl_ProfitPerTruck[[#This Row],[Final_Invoice_Amount]]-tbl_ProfitPerTruck[[#This Row],[TTL_COSTS]]</f>
        <v>-1995.79</v>
      </c>
    </row>
    <row r="684" spans="1:24" x14ac:dyDescent="0.35">
      <c r="A684" s="13">
        <v>45859</v>
      </c>
      <c r="B684" s="13" t="s">
        <v>653</v>
      </c>
      <c r="C684" s="1" t="s">
        <v>736</v>
      </c>
      <c r="D684" s="1" t="s">
        <v>23</v>
      </c>
      <c r="E684" s="1" t="s">
        <v>24</v>
      </c>
      <c r="F684" s="1" t="s">
        <v>25</v>
      </c>
      <c r="G684" s="1" t="s">
        <v>26</v>
      </c>
      <c r="H684" s="2">
        <v>8391.76</v>
      </c>
      <c r="I684" s="3">
        <v>12.41</v>
      </c>
      <c r="J684" s="2">
        <v>47.15</v>
      </c>
      <c r="K684" s="2">
        <v>585.03</v>
      </c>
      <c r="L684" s="2">
        <v>2420.3000000000002</v>
      </c>
      <c r="M684" s="2">
        <v>348.91</v>
      </c>
      <c r="N684" s="2">
        <v>146.78</v>
      </c>
      <c r="O684" s="3">
        <v>4.5999999999999996</v>
      </c>
      <c r="P684" s="3">
        <v>0.27</v>
      </c>
      <c r="Q684" s="2">
        <v>1.24</v>
      </c>
      <c r="R684" s="2">
        <v>0.5</v>
      </c>
      <c r="S684" s="2">
        <v>5.97</v>
      </c>
      <c r="T684" s="2">
        <v>7.19</v>
      </c>
      <c r="U684" s="2">
        <v>773.01</v>
      </c>
      <c r="V684" s="2">
        <f>SUM(tbl_ProfitPerTruck[[#This Row],[Truck_Fuel_Cost]:[Overhead_Allocation]])+SUM(K683:N684)</f>
        <v>4543.68</v>
      </c>
      <c r="W684" s="2">
        <f>tbl_ProfitPerTruck[[#This Row],[Final_Invoice_Amount]]-SUM(tbl_ProfitPerTruck[[#This Row],[Direct_Labor_COGS]:[Permit_Fees_COGS]])</f>
        <v>4890.74</v>
      </c>
      <c r="X684" s="2">
        <f>tbl_ProfitPerTruck[[#This Row],[Final_Invoice_Amount]]-tbl_ProfitPerTruck[[#This Row],[TTL_COSTS]]</f>
        <v>3848.08</v>
      </c>
    </row>
    <row r="685" spans="1:24" x14ac:dyDescent="0.35">
      <c r="A685" s="13">
        <v>45844</v>
      </c>
      <c r="B685" s="13" t="s">
        <v>653</v>
      </c>
      <c r="C685" s="1" t="s">
        <v>737</v>
      </c>
      <c r="D685" s="1" t="s">
        <v>42</v>
      </c>
      <c r="E685" s="1" t="s">
        <v>24</v>
      </c>
      <c r="F685" s="1" t="s">
        <v>34</v>
      </c>
      <c r="G685" s="1" t="s">
        <v>37</v>
      </c>
      <c r="H685" s="2">
        <v>1033.3399999999999</v>
      </c>
      <c r="I685" s="3">
        <v>1.62</v>
      </c>
      <c r="J685" s="2">
        <v>41.39</v>
      </c>
      <c r="K685" s="2">
        <v>67.099999999999994</v>
      </c>
      <c r="L685" s="2">
        <v>262.89999999999998</v>
      </c>
      <c r="M685" s="2">
        <v>0</v>
      </c>
      <c r="N685" s="2">
        <v>0</v>
      </c>
      <c r="O685" s="3">
        <v>14.3</v>
      </c>
      <c r="P685" s="3">
        <v>0.64</v>
      </c>
      <c r="Q685" s="2">
        <v>3.53</v>
      </c>
      <c r="R685" s="2">
        <v>1.29</v>
      </c>
      <c r="S685" s="2">
        <v>5.92</v>
      </c>
      <c r="T685" s="2">
        <v>9.48</v>
      </c>
      <c r="U685" s="2">
        <v>107.4</v>
      </c>
      <c r="V685" s="2">
        <f>SUM(tbl_ProfitPerTruck[[#This Row],[Truck_Fuel_Cost]:[Overhead_Allocation]])+SUM(K684:N685)</f>
        <v>3958.64</v>
      </c>
      <c r="W685" s="2">
        <f>tbl_ProfitPerTruck[[#This Row],[Final_Invoice_Amount]]-SUM(tbl_ProfitPerTruck[[#This Row],[Direct_Labor_COGS]:[Permit_Fees_COGS]])</f>
        <v>703.33999999999992</v>
      </c>
      <c r="X685" s="2">
        <f>tbl_ProfitPerTruck[[#This Row],[Final_Invoice_Amount]]-tbl_ProfitPerTruck[[#This Row],[TTL_COSTS]]</f>
        <v>-2925.3</v>
      </c>
    </row>
    <row r="686" spans="1:24" x14ac:dyDescent="0.35">
      <c r="A686" s="13">
        <v>45859</v>
      </c>
      <c r="B686" s="13" t="s">
        <v>653</v>
      </c>
      <c r="C686" s="1" t="s">
        <v>738</v>
      </c>
      <c r="D686" s="1" t="s">
        <v>47</v>
      </c>
      <c r="E686" s="1" t="s">
        <v>29</v>
      </c>
      <c r="F686" s="1" t="s">
        <v>30</v>
      </c>
      <c r="G686" s="1" t="s">
        <v>31</v>
      </c>
      <c r="H686" s="2">
        <v>290.68</v>
      </c>
      <c r="I686" s="3">
        <v>0.89</v>
      </c>
      <c r="J686" s="2">
        <v>45.04</v>
      </c>
      <c r="K686" s="2">
        <v>39.909999999999997</v>
      </c>
      <c r="L686" s="2">
        <v>21.49</v>
      </c>
      <c r="M686" s="2">
        <v>0</v>
      </c>
      <c r="N686" s="2">
        <v>0</v>
      </c>
      <c r="O686" s="3">
        <v>22.9</v>
      </c>
      <c r="P686" s="3">
        <v>1.05</v>
      </c>
      <c r="Q686" s="2">
        <v>4.8600000000000003</v>
      </c>
      <c r="R686" s="2">
        <v>1.18</v>
      </c>
      <c r="S686" s="2">
        <v>6</v>
      </c>
      <c r="T686" s="2">
        <v>9.42</v>
      </c>
      <c r="U686" s="2">
        <v>25</v>
      </c>
      <c r="V686" s="2">
        <f>SUM(tbl_ProfitPerTruck[[#This Row],[Truck_Fuel_Cost]:[Overhead_Allocation]])+SUM(K685:N686)</f>
        <v>437.85999999999996</v>
      </c>
      <c r="W686" s="2">
        <f>tbl_ProfitPerTruck[[#This Row],[Final_Invoice_Amount]]-SUM(tbl_ProfitPerTruck[[#This Row],[Direct_Labor_COGS]:[Permit_Fees_COGS]])</f>
        <v>229.28000000000003</v>
      </c>
      <c r="X686" s="2">
        <f>tbl_ProfitPerTruck[[#This Row],[Final_Invoice_Amount]]-tbl_ProfitPerTruck[[#This Row],[TTL_COSTS]]</f>
        <v>-147.17999999999995</v>
      </c>
    </row>
    <row r="687" spans="1:24" x14ac:dyDescent="0.35">
      <c r="A687" s="13">
        <v>45867</v>
      </c>
      <c r="B687" s="13" t="s">
        <v>653</v>
      </c>
      <c r="C687" s="1" t="s">
        <v>739</v>
      </c>
      <c r="D687" s="1" t="s">
        <v>39</v>
      </c>
      <c r="E687" s="1" t="s">
        <v>40</v>
      </c>
      <c r="F687" s="1" t="s">
        <v>34</v>
      </c>
      <c r="G687" s="1" t="s">
        <v>35</v>
      </c>
      <c r="H687" s="2">
        <v>654.41</v>
      </c>
      <c r="I687" s="3">
        <v>2.88</v>
      </c>
      <c r="J687" s="2">
        <v>45.99</v>
      </c>
      <c r="K687" s="2">
        <v>132.57</v>
      </c>
      <c r="L687" s="2">
        <v>146.32</v>
      </c>
      <c r="M687" s="2">
        <v>0</v>
      </c>
      <c r="N687" s="2">
        <v>0</v>
      </c>
      <c r="O687" s="3">
        <v>17.899999999999999</v>
      </c>
      <c r="P687" s="3">
        <v>0.97</v>
      </c>
      <c r="Q687" s="2">
        <v>3.97</v>
      </c>
      <c r="R687" s="2">
        <v>1.86</v>
      </c>
      <c r="S687" s="2">
        <v>4.62</v>
      </c>
      <c r="T687" s="2">
        <v>7.61</v>
      </c>
      <c r="U687" s="2">
        <v>47.24</v>
      </c>
      <c r="V687" s="2">
        <f>SUM(tbl_ProfitPerTruck[[#This Row],[Truck_Fuel_Cost]:[Overhead_Allocation]])+SUM(K686:N687)</f>
        <v>405.59</v>
      </c>
      <c r="W687" s="2">
        <f>tbl_ProfitPerTruck[[#This Row],[Final_Invoice_Amount]]-SUM(tbl_ProfitPerTruck[[#This Row],[Direct_Labor_COGS]:[Permit_Fees_COGS]])</f>
        <v>375.52</v>
      </c>
      <c r="X687" s="2">
        <f>tbl_ProfitPerTruck[[#This Row],[Final_Invoice_Amount]]-tbl_ProfitPerTruck[[#This Row],[TTL_COSTS]]</f>
        <v>248.82</v>
      </c>
    </row>
    <row r="688" spans="1:24" x14ac:dyDescent="0.35">
      <c r="A688" s="13">
        <v>45854</v>
      </c>
      <c r="B688" s="13" t="s">
        <v>653</v>
      </c>
      <c r="C688" s="1" t="s">
        <v>740</v>
      </c>
      <c r="D688" s="1" t="s">
        <v>113</v>
      </c>
      <c r="E688" s="1" t="s">
        <v>29</v>
      </c>
      <c r="F688" s="1" t="s">
        <v>34</v>
      </c>
      <c r="G688" s="1" t="s">
        <v>26</v>
      </c>
      <c r="H688" s="2">
        <v>478.43</v>
      </c>
      <c r="I688" s="3">
        <v>2.9</v>
      </c>
      <c r="J688" s="2">
        <v>45.66</v>
      </c>
      <c r="K688" s="2">
        <v>132.19</v>
      </c>
      <c r="L688" s="2">
        <v>74.89</v>
      </c>
      <c r="M688" s="2">
        <v>0</v>
      </c>
      <c r="N688" s="2">
        <v>0</v>
      </c>
      <c r="O688" s="3">
        <v>15.6</v>
      </c>
      <c r="P688" s="3">
        <v>0.75</v>
      </c>
      <c r="Q688" s="2">
        <v>3.19</v>
      </c>
      <c r="R688" s="2">
        <v>1.47</v>
      </c>
      <c r="S688" s="2">
        <v>5.4</v>
      </c>
      <c r="T688" s="2">
        <v>11.84</v>
      </c>
      <c r="U688" s="2">
        <v>48.88</v>
      </c>
      <c r="V688" s="2">
        <f>SUM(tbl_ProfitPerTruck[[#This Row],[Truck_Fuel_Cost]:[Overhead_Allocation]])+SUM(K687:N688)</f>
        <v>556.75</v>
      </c>
      <c r="W688" s="2">
        <f>tbl_ProfitPerTruck[[#This Row],[Final_Invoice_Amount]]-SUM(tbl_ProfitPerTruck[[#This Row],[Direct_Labor_COGS]:[Permit_Fees_COGS]])</f>
        <v>271.35000000000002</v>
      </c>
      <c r="X688" s="2">
        <f>tbl_ProfitPerTruck[[#This Row],[Final_Invoice_Amount]]-tbl_ProfitPerTruck[[#This Row],[TTL_COSTS]]</f>
        <v>-78.319999999999993</v>
      </c>
    </row>
    <row r="689" spans="1:24" x14ac:dyDescent="0.35">
      <c r="A689" s="13">
        <v>45844</v>
      </c>
      <c r="B689" s="13" t="s">
        <v>653</v>
      </c>
      <c r="C689" s="1" t="s">
        <v>741</v>
      </c>
      <c r="D689" s="1" t="s">
        <v>45</v>
      </c>
      <c r="E689" s="1" t="s">
        <v>29</v>
      </c>
      <c r="F689" s="1" t="s">
        <v>34</v>
      </c>
      <c r="G689" s="1" t="s">
        <v>52</v>
      </c>
      <c r="H689" s="2">
        <v>1102.49</v>
      </c>
      <c r="I689" s="3">
        <v>1.1299999999999999</v>
      </c>
      <c r="J689" s="2">
        <v>40.92</v>
      </c>
      <c r="K689" s="2">
        <v>46.44</v>
      </c>
      <c r="L689" s="2">
        <v>162.26</v>
      </c>
      <c r="M689" s="2">
        <v>0</v>
      </c>
      <c r="N689" s="2">
        <v>0</v>
      </c>
      <c r="O689" s="3">
        <v>3.6</v>
      </c>
      <c r="P689" s="3">
        <v>0.16</v>
      </c>
      <c r="Q689" s="2">
        <v>0.79</v>
      </c>
      <c r="R689" s="2">
        <v>0.36</v>
      </c>
      <c r="S689" s="2">
        <v>6.03</v>
      </c>
      <c r="T689" s="2">
        <v>11.72</v>
      </c>
      <c r="U689" s="2">
        <v>68.92</v>
      </c>
      <c r="V689" s="2">
        <f>SUM(tbl_ProfitPerTruck[[#This Row],[Truck_Fuel_Cost]:[Overhead_Allocation]])+SUM(K688:N689)</f>
        <v>503.59999999999997</v>
      </c>
      <c r="W689" s="2">
        <f>tbl_ProfitPerTruck[[#This Row],[Final_Invoice_Amount]]-SUM(tbl_ProfitPerTruck[[#This Row],[Direct_Labor_COGS]:[Permit_Fees_COGS]])</f>
        <v>893.79</v>
      </c>
      <c r="X689" s="2">
        <f>tbl_ProfitPerTruck[[#This Row],[Final_Invoice_Amount]]-tbl_ProfitPerTruck[[#This Row],[TTL_COSTS]]</f>
        <v>598.8900000000001</v>
      </c>
    </row>
    <row r="690" spans="1:24" x14ac:dyDescent="0.35">
      <c r="A690" s="13">
        <v>45861</v>
      </c>
      <c r="B690" s="13" t="s">
        <v>653</v>
      </c>
      <c r="C690" s="1" t="s">
        <v>742</v>
      </c>
      <c r="D690" s="1" t="s">
        <v>28</v>
      </c>
      <c r="E690" s="1" t="s">
        <v>29</v>
      </c>
      <c r="F690" s="1" t="s">
        <v>34</v>
      </c>
      <c r="G690" s="1" t="s">
        <v>43</v>
      </c>
      <c r="H690" s="2">
        <v>1081.8599999999999</v>
      </c>
      <c r="I690" s="3">
        <v>1.68</v>
      </c>
      <c r="J690" s="2">
        <v>42.53</v>
      </c>
      <c r="K690" s="2">
        <v>71.599999999999994</v>
      </c>
      <c r="L690" s="2">
        <v>166.4</v>
      </c>
      <c r="M690" s="2">
        <v>0</v>
      </c>
      <c r="N690" s="2">
        <v>0</v>
      </c>
      <c r="O690" s="3">
        <v>28.7</v>
      </c>
      <c r="P690" s="3">
        <v>1.37</v>
      </c>
      <c r="Q690" s="2">
        <v>5.19</v>
      </c>
      <c r="R690" s="2">
        <v>1.6</v>
      </c>
      <c r="S690" s="2">
        <v>4.88</v>
      </c>
      <c r="T690" s="2">
        <v>7.93</v>
      </c>
      <c r="U690" s="2">
        <v>98.15</v>
      </c>
      <c r="V690" s="2">
        <f>SUM(tbl_ProfitPerTruck[[#This Row],[Truck_Fuel_Cost]:[Overhead_Allocation]])+SUM(K689:N690)</f>
        <v>564.44999999999993</v>
      </c>
      <c r="W690" s="2">
        <f>tbl_ProfitPerTruck[[#This Row],[Final_Invoice_Amount]]-SUM(tbl_ProfitPerTruck[[#This Row],[Direct_Labor_COGS]:[Permit_Fees_COGS]])</f>
        <v>843.8599999999999</v>
      </c>
      <c r="X690" s="2">
        <f>tbl_ProfitPerTruck[[#This Row],[Final_Invoice_Amount]]-tbl_ProfitPerTruck[[#This Row],[TTL_COSTS]]</f>
        <v>517.41</v>
      </c>
    </row>
    <row r="691" spans="1:24" x14ac:dyDescent="0.35">
      <c r="A691" s="13">
        <v>45868</v>
      </c>
      <c r="B691" s="13" t="s">
        <v>653</v>
      </c>
      <c r="C691" s="1" t="s">
        <v>743</v>
      </c>
      <c r="D691" s="1" t="s">
        <v>80</v>
      </c>
      <c r="E691" s="1" t="s">
        <v>29</v>
      </c>
      <c r="F691" s="1" t="s">
        <v>34</v>
      </c>
      <c r="G691" s="1" t="s">
        <v>26</v>
      </c>
      <c r="H691" s="2">
        <v>705.39</v>
      </c>
      <c r="I691" s="3">
        <v>2.14</v>
      </c>
      <c r="J691" s="2">
        <v>44.77</v>
      </c>
      <c r="K691" s="2">
        <v>95.71</v>
      </c>
      <c r="L691" s="2">
        <v>74.22</v>
      </c>
      <c r="M691" s="2">
        <v>0</v>
      </c>
      <c r="N691" s="2">
        <v>0</v>
      </c>
      <c r="O691" s="3">
        <v>25.4</v>
      </c>
      <c r="P691" s="3">
        <v>1.26</v>
      </c>
      <c r="Q691" s="2">
        <v>5.8</v>
      </c>
      <c r="R691" s="2">
        <v>1.49</v>
      </c>
      <c r="S691" s="2">
        <v>5.14</v>
      </c>
      <c r="T691" s="2">
        <v>7.32</v>
      </c>
      <c r="U691" s="2">
        <v>66.63</v>
      </c>
      <c r="V691" s="2">
        <f>SUM(tbl_ProfitPerTruck[[#This Row],[Truck_Fuel_Cost]:[Overhead_Allocation]])+SUM(K690:N691)</f>
        <v>494.30999999999995</v>
      </c>
      <c r="W691" s="2">
        <f>tbl_ProfitPerTruck[[#This Row],[Final_Invoice_Amount]]-SUM(tbl_ProfitPerTruck[[#This Row],[Direct_Labor_COGS]:[Permit_Fees_COGS]])</f>
        <v>535.46</v>
      </c>
      <c r="X691" s="2">
        <f>tbl_ProfitPerTruck[[#This Row],[Final_Invoice_Amount]]-tbl_ProfitPerTruck[[#This Row],[TTL_COSTS]]</f>
        <v>211.08000000000004</v>
      </c>
    </row>
    <row r="692" spans="1:24" x14ac:dyDescent="0.35">
      <c r="A692" s="13">
        <v>45847</v>
      </c>
      <c r="B692" s="13" t="s">
        <v>653</v>
      </c>
      <c r="C692" s="1" t="s">
        <v>744</v>
      </c>
      <c r="D692" s="1" t="s">
        <v>42</v>
      </c>
      <c r="E692" s="1" t="s">
        <v>24</v>
      </c>
      <c r="F692" s="1" t="s">
        <v>34</v>
      </c>
      <c r="G692" s="1" t="s">
        <v>31</v>
      </c>
      <c r="H692" s="2">
        <v>457.83</v>
      </c>
      <c r="I692" s="3">
        <v>1.98</v>
      </c>
      <c r="J692" s="2">
        <v>46.85</v>
      </c>
      <c r="K692" s="2">
        <v>92.78</v>
      </c>
      <c r="L692" s="2">
        <v>113.7</v>
      </c>
      <c r="M692" s="2">
        <v>0</v>
      </c>
      <c r="N692" s="2">
        <v>0</v>
      </c>
      <c r="O692" s="3">
        <v>22.9</v>
      </c>
      <c r="P692" s="3">
        <v>1.1599999999999999</v>
      </c>
      <c r="Q692" s="2">
        <v>6.04</v>
      </c>
      <c r="R692" s="2">
        <v>1.47</v>
      </c>
      <c r="S692" s="2">
        <v>5.86</v>
      </c>
      <c r="T692" s="2">
        <v>10.46</v>
      </c>
      <c r="U692" s="2">
        <v>44.98</v>
      </c>
      <c r="V692" s="2">
        <f>SUM(tbl_ProfitPerTruck[[#This Row],[Truck_Fuel_Cost]:[Overhead_Allocation]])+SUM(K691:N692)</f>
        <v>445.22</v>
      </c>
      <c r="W692" s="2">
        <f>tbl_ProfitPerTruck[[#This Row],[Final_Invoice_Amount]]-SUM(tbl_ProfitPerTruck[[#This Row],[Direct_Labor_COGS]:[Permit_Fees_COGS]])</f>
        <v>251.34999999999997</v>
      </c>
      <c r="X692" s="2">
        <f>tbl_ProfitPerTruck[[#This Row],[Final_Invoice_Amount]]-tbl_ProfitPerTruck[[#This Row],[TTL_COSTS]]</f>
        <v>12.609999999999957</v>
      </c>
    </row>
    <row r="693" spans="1:24" x14ac:dyDescent="0.35">
      <c r="A693" s="13">
        <v>45869</v>
      </c>
      <c r="B693" s="13" t="s">
        <v>653</v>
      </c>
      <c r="C693" s="1" t="s">
        <v>745</v>
      </c>
      <c r="D693" s="1" t="s">
        <v>57</v>
      </c>
      <c r="E693" s="1" t="s">
        <v>24</v>
      </c>
      <c r="F693" s="1" t="s">
        <v>25</v>
      </c>
      <c r="G693" s="1" t="s">
        <v>26</v>
      </c>
      <c r="H693" s="2">
        <v>10204.41</v>
      </c>
      <c r="I693" s="3">
        <v>8.41</v>
      </c>
      <c r="J693" s="2">
        <v>40.5</v>
      </c>
      <c r="K693" s="2">
        <v>340.65</v>
      </c>
      <c r="L693" s="2">
        <v>3119.65</v>
      </c>
      <c r="M693" s="2">
        <v>0</v>
      </c>
      <c r="N693" s="2">
        <v>0</v>
      </c>
      <c r="O693" s="3">
        <v>4.5999999999999996</v>
      </c>
      <c r="P693" s="3">
        <v>0.28999999999999998</v>
      </c>
      <c r="Q693" s="2">
        <v>1.03</v>
      </c>
      <c r="R693" s="2">
        <v>0.24</v>
      </c>
      <c r="S693" s="2">
        <v>5.46</v>
      </c>
      <c r="T693" s="2">
        <v>11.05</v>
      </c>
      <c r="U693" s="2">
        <v>1034.54</v>
      </c>
      <c r="V693" s="2">
        <f>SUM(tbl_ProfitPerTruck[[#This Row],[Truck_Fuel_Cost]:[Overhead_Allocation]])+SUM(K692:N693)</f>
        <v>4719.1000000000004</v>
      </c>
      <c r="W693" s="2">
        <f>tbl_ProfitPerTruck[[#This Row],[Final_Invoice_Amount]]-SUM(tbl_ProfitPerTruck[[#This Row],[Direct_Labor_COGS]:[Permit_Fees_COGS]])</f>
        <v>6744.11</v>
      </c>
      <c r="X693" s="2">
        <f>tbl_ProfitPerTruck[[#This Row],[Final_Invoice_Amount]]-tbl_ProfitPerTruck[[#This Row],[TTL_COSTS]]</f>
        <v>5485.3099999999995</v>
      </c>
    </row>
    <row r="694" spans="1:24" x14ac:dyDescent="0.35">
      <c r="A694" s="13">
        <v>45844</v>
      </c>
      <c r="B694" s="13" t="s">
        <v>653</v>
      </c>
      <c r="C694" s="1" t="s">
        <v>746</v>
      </c>
      <c r="D694" s="1" t="s">
        <v>51</v>
      </c>
      <c r="E694" s="1" t="s">
        <v>29</v>
      </c>
      <c r="F694" s="1" t="s">
        <v>34</v>
      </c>
      <c r="G694" s="1" t="s">
        <v>52</v>
      </c>
      <c r="H694" s="2">
        <v>822.65</v>
      </c>
      <c r="I694" s="3">
        <v>1.66</v>
      </c>
      <c r="J694" s="2">
        <v>40.1</v>
      </c>
      <c r="K694" s="2">
        <v>66.569999999999993</v>
      </c>
      <c r="L694" s="2">
        <v>140.83000000000001</v>
      </c>
      <c r="M694" s="2">
        <v>0</v>
      </c>
      <c r="N694" s="2">
        <v>0</v>
      </c>
      <c r="O694" s="3">
        <v>14.5</v>
      </c>
      <c r="P694" s="3">
        <v>0.61</v>
      </c>
      <c r="Q694" s="2">
        <v>3.84</v>
      </c>
      <c r="R694" s="2">
        <v>1.03</v>
      </c>
      <c r="S694" s="2">
        <v>6.3</v>
      </c>
      <c r="T694" s="2">
        <v>9.51</v>
      </c>
      <c r="U694" s="2">
        <v>51.92</v>
      </c>
      <c r="V694" s="2">
        <f>SUM(tbl_ProfitPerTruck[[#This Row],[Truck_Fuel_Cost]:[Overhead_Allocation]])+SUM(K693:N694)</f>
        <v>3740.3</v>
      </c>
      <c r="W694" s="2">
        <f>tbl_ProfitPerTruck[[#This Row],[Final_Invoice_Amount]]-SUM(tbl_ProfitPerTruck[[#This Row],[Direct_Labor_COGS]:[Permit_Fees_COGS]])</f>
        <v>615.25</v>
      </c>
      <c r="X694" s="2">
        <f>tbl_ProfitPerTruck[[#This Row],[Final_Invoice_Amount]]-tbl_ProfitPerTruck[[#This Row],[TTL_COSTS]]</f>
        <v>-2917.65</v>
      </c>
    </row>
    <row r="695" spans="1:24" x14ac:dyDescent="0.35">
      <c r="A695" s="13">
        <v>45839</v>
      </c>
      <c r="B695" s="13" t="s">
        <v>653</v>
      </c>
      <c r="C695" s="1" t="s">
        <v>747</v>
      </c>
      <c r="D695" s="1" t="s">
        <v>23</v>
      </c>
      <c r="E695" s="1" t="s">
        <v>24</v>
      </c>
      <c r="F695" s="1" t="s">
        <v>34</v>
      </c>
      <c r="G695" s="1" t="s">
        <v>35</v>
      </c>
      <c r="H695" s="2">
        <v>1028.69</v>
      </c>
      <c r="I695" s="3">
        <v>2.0099999999999998</v>
      </c>
      <c r="J695" s="2">
        <v>47.83</v>
      </c>
      <c r="K695" s="2">
        <v>96.28</v>
      </c>
      <c r="L695" s="2">
        <v>215.21</v>
      </c>
      <c r="M695" s="2">
        <v>0</v>
      </c>
      <c r="N695" s="2">
        <v>0</v>
      </c>
      <c r="O695" s="3">
        <v>25</v>
      </c>
      <c r="P695" s="3">
        <v>1.22</v>
      </c>
      <c r="Q695" s="2">
        <v>6.09</v>
      </c>
      <c r="R695" s="2">
        <v>2.35</v>
      </c>
      <c r="S695" s="2">
        <v>6.16</v>
      </c>
      <c r="T695" s="2">
        <v>11.93</v>
      </c>
      <c r="U695" s="2">
        <v>106.92</v>
      </c>
      <c r="V695" s="2">
        <f>SUM(tbl_ProfitPerTruck[[#This Row],[Truck_Fuel_Cost]:[Overhead_Allocation]])+SUM(K694:N695)</f>
        <v>652.33999999999992</v>
      </c>
      <c r="W695" s="2">
        <f>tbl_ProfitPerTruck[[#This Row],[Final_Invoice_Amount]]-SUM(tbl_ProfitPerTruck[[#This Row],[Direct_Labor_COGS]:[Permit_Fees_COGS]])</f>
        <v>717.2</v>
      </c>
      <c r="X695" s="2">
        <f>tbl_ProfitPerTruck[[#This Row],[Final_Invoice_Amount]]-tbl_ProfitPerTruck[[#This Row],[TTL_COSTS]]</f>
        <v>376.35000000000014</v>
      </c>
    </row>
    <row r="696" spans="1:24" x14ac:dyDescent="0.35">
      <c r="A696" s="13">
        <v>45846</v>
      </c>
      <c r="B696" s="13" t="s">
        <v>653</v>
      </c>
      <c r="C696" s="1" t="s">
        <v>748</v>
      </c>
      <c r="D696" s="1" t="s">
        <v>49</v>
      </c>
      <c r="E696" s="1" t="s">
        <v>29</v>
      </c>
      <c r="F696" s="1" t="s">
        <v>34</v>
      </c>
      <c r="G696" s="1" t="s">
        <v>43</v>
      </c>
      <c r="H696" s="2">
        <v>1223.1600000000001</v>
      </c>
      <c r="I696" s="3">
        <v>2.73</v>
      </c>
      <c r="J696" s="2">
        <v>46.79</v>
      </c>
      <c r="K696" s="2">
        <v>127.63</v>
      </c>
      <c r="L696" s="2">
        <v>232.9</v>
      </c>
      <c r="M696" s="2">
        <v>0</v>
      </c>
      <c r="N696" s="2">
        <v>0</v>
      </c>
      <c r="O696" s="3">
        <v>26.9</v>
      </c>
      <c r="P696" s="3">
        <v>1.34</v>
      </c>
      <c r="Q696" s="2">
        <v>4.8600000000000003</v>
      </c>
      <c r="R696" s="2">
        <v>2.46</v>
      </c>
      <c r="S696" s="2">
        <v>7.04</v>
      </c>
      <c r="T696" s="2">
        <v>8.7799999999999994</v>
      </c>
      <c r="U696" s="2">
        <v>81.34</v>
      </c>
      <c r="V696" s="2">
        <f>SUM(tbl_ProfitPerTruck[[#This Row],[Truck_Fuel_Cost]:[Overhead_Allocation]])+SUM(K695:N696)</f>
        <v>776.5</v>
      </c>
      <c r="W696" s="2">
        <f>tbl_ProfitPerTruck[[#This Row],[Final_Invoice_Amount]]-SUM(tbl_ProfitPerTruck[[#This Row],[Direct_Labor_COGS]:[Permit_Fees_COGS]])</f>
        <v>862.63000000000011</v>
      </c>
      <c r="X696" s="2">
        <f>tbl_ProfitPerTruck[[#This Row],[Final_Invoice_Amount]]-tbl_ProfitPerTruck[[#This Row],[TTL_COSTS]]</f>
        <v>446.66000000000008</v>
      </c>
    </row>
    <row r="697" spans="1:24" x14ac:dyDescent="0.35">
      <c r="A697" s="13">
        <v>45851</v>
      </c>
      <c r="B697" s="13" t="s">
        <v>653</v>
      </c>
      <c r="C697" s="1" t="s">
        <v>749</v>
      </c>
      <c r="D697" s="1" t="s">
        <v>33</v>
      </c>
      <c r="E697" s="1" t="s">
        <v>29</v>
      </c>
      <c r="F697" s="1" t="s">
        <v>34</v>
      </c>
      <c r="G697" s="1" t="s">
        <v>52</v>
      </c>
      <c r="H697" s="2">
        <v>697.1</v>
      </c>
      <c r="I697" s="3">
        <v>1.79</v>
      </c>
      <c r="J697" s="2">
        <v>49.19</v>
      </c>
      <c r="K697" s="2">
        <v>88.25</v>
      </c>
      <c r="L697" s="2">
        <v>150.46</v>
      </c>
      <c r="M697" s="2">
        <v>0</v>
      </c>
      <c r="N697" s="2">
        <v>0</v>
      </c>
      <c r="O697" s="3">
        <v>32.4</v>
      </c>
      <c r="P697" s="3">
        <v>1.4</v>
      </c>
      <c r="Q697" s="2">
        <v>8.73</v>
      </c>
      <c r="R697" s="2">
        <v>2.5</v>
      </c>
      <c r="S697" s="2">
        <v>5.44</v>
      </c>
      <c r="T697" s="2">
        <v>9.31</v>
      </c>
      <c r="U697" s="2">
        <v>58.14</v>
      </c>
      <c r="V697" s="2">
        <f>SUM(tbl_ProfitPerTruck[[#This Row],[Truck_Fuel_Cost]:[Overhead_Allocation]])+SUM(K696:N697)</f>
        <v>683.36</v>
      </c>
      <c r="W697" s="2">
        <f>tbl_ProfitPerTruck[[#This Row],[Final_Invoice_Amount]]-SUM(tbl_ProfitPerTruck[[#This Row],[Direct_Labor_COGS]:[Permit_Fees_COGS]])</f>
        <v>458.39</v>
      </c>
      <c r="X697" s="2">
        <f>tbl_ProfitPerTruck[[#This Row],[Final_Invoice_Amount]]-tbl_ProfitPerTruck[[#This Row],[TTL_COSTS]]</f>
        <v>13.740000000000009</v>
      </c>
    </row>
    <row r="698" spans="1:24" x14ac:dyDescent="0.35">
      <c r="A698" s="13">
        <v>45841</v>
      </c>
      <c r="B698" s="13" t="s">
        <v>653</v>
      </c>
      <c r="C698" s="1" t="s">
        <v>750</v>
      </c>
      <c r="D698" s="1" t="s">
        <v>42</v>
      </c>
      <c r="E698" s="1" t="s">
        <v>24</v>
      </c>
      <c r="F698" s="1" t="s">
        <v>34</v>
      </c>
      <c r="G698" s="1" t="s">
        <v>31</v>
      </c>
      <c r="H698" s="2">
        <v>1094.4100000000001</v>
      </c>
      <c r="I698" s="3">
        <v>1.73</v>
      </c>
      <c r="J698" s="2">
        <v>41.59</v>
      </c>
      <c r="K698" s="2">
        <v>72.02</v>
      </c>
      <c r="L698" s="2">
        <v>272.04000000000002</v>
      </c>
      <c r="M698" s="2">
        <v>0</v>
      </c>
      <c r="N698" s="2">
        <v>0</v>
      </c>
      <c r="O698" s="3">
        <v>11.7</v>
      </c>
      <c r="P698" s="3">
        <v>0.73</v>
      </c>
      <c r="Q698" s="2">
        <v>2.76</v>
      </c>
      <c r="R698" s="2">
        <v>0.81</v>
      </c>
      <c r="S698" s="2">
        <v>5.7</v>
      </c>
      <c r="T698" s="2">
        <v>7.85</v>
      </c>
      <c r="U698" s="2">
        <v>115.69</v>
      </c>
      <c r="V698" s="2">
        <f>SUM(tbl_ProfitPerTruck[[#This Row],[Truck_Fuel_Cost]:[Overhead_Allocation]])+SUM(K697:N698)</f>
        <v>715.57999999999993</v>
      </c>
      <c r="W698" s="2">
        <f>tbl_ProfitPerTruck[[#This Row],[Final_Invoice_Amount]]-SUM(tbl_ProfitPerTruck[[#This Row],[Direct_Labor_COGS]:[Permit_Fees_COGS]])</f>
        <v>750.35000000000014</v>
      </c>
      <c r="X698" s="2">
        <f>tbl_ProfitPerTruck[[#This Row],[Final_Invoice_Amount]]-tbl_ProfitPerTruck[[#This Row],[TTL_COSTS]]</f>
        <v>378.83000000000015</v>
      </c>
    </row>
    <row r="699" spans="1:24" x14ac:dyDescent="0.35">
      <c r="A699" s="13">
        <v>45844</v>
      </c>
      <c r="B699" s="13" t="s">
        <v>653</v>
      </c>
      <c r="C699" s="1" t="s">
        <v>751</v>
      </c>
      <c r="D699" s="1" t="s">
        <v>28</v>
      </c>
      <c r="E699" s="1" t="s">
        <v>29</v>
      </c>
      <c r="F699" s="1" t="s">
        <v>34</v>
      </c>
      <c r="G699" s="1" t="s">
        <v>52</v>
      </c>
      <c r="H699" s="2">
        <v>532.11</v>
      </c>
      <c r="I699" s="3">
        <v>1.28</v>
      </c>
      <c r="J699" s="2">
        <v>48.87</v>
      </c>
      <c r="K699" s="2">
        <v>62.43</v>
      </c>
      <c r="L699" s="2">
        <v>111.56</v>
      </c>
      <c r="M699" s="2">
        <v>0</v>
      </c>
      <c r="N699" s="2">
        <v>0</v>
      </c>
      <c r="O699" s="3">
        <v>21.6</v>
      </c>
      <c r="P699" s="3">
        <v>1.1399999999999999</v>
      </c>
      <c r="Q699" s="2">
        <v>4.46</v>
      </c>
      <c r="R699" s="2">
        <v>1.86</v>
      </c>
      <c r="S699" s="2">
        <v>5.85</v>
      </c>
      <c r="T699" s="2">
        <v>7.06</v>
      </c>
      <c r="U699" s="2">
        <v>49.7</v>
      </c>
      <c r="V699" s="2">
        <f>SUM(tbl_ProfitPerTruck[[#This Row],[Truck_Fuel_Cost]:[Overhead_Allocation]])+SUM(K698:N699)</f>
        <v>586.98</v>
      </c>
      <c r="W699" s="2">
        <f>tbl_ProfitPerTruck[[#This Row],[Final_Invoice_Amount]]-SUM(tbl_ProfitPerTruck[[#This Row],[Direct_Labor_COGS]:[Permit_Fees_COGS]])</f>
        <v>358.12</v>
      </c>
      <c r="X699" s="2">
        <f>tbl_ProfitPerTruck[[#This Row],[Final_Invoice_Amount]]-tbl_ProfitPerTruck[[#This Row],[TTL_COSTS]]</f>
        <v>-54.870000000000005</v>
      </c>
    </row>
    <row r="700" spans="1:24" x14ac:dyDescent="0.35">
      <c r="A700" s="13">
        <v>45867</v>
      </c>
      <c r="B700" s="13" t="s">
        <v>653</v>
      </c>
      <c r="C700" s="1" t="s">
        <v>752</v>
      </c>
      <c r="D700" s="1" t="s">
        <v>28</v>
      </c>
      <c r="E700" s="1" t="s">
        <v>29</v>
      </c>
      <c r="F700" s="1" t="s">
        <v>34</v>
      </c>
      <c r="G700" s="1" t="s">
        <v>35</v>
      </c>
      <c r="H700" s="2">
        <v>886.36</v>
      </c>
      <c r="I700" s="3">
        <v>3.32</v>
      </c>
      <c r="J700" s="2">
        <v>43.77</v>
      </c>
      <c r="K700" s="2">
        <v>145.22999999999999</v>
      </c>
      <c r="L700" s="2">
        <v>176.3</v>
      </c>
      <c r="M700" s="2">
        <v>0</v>
      </c>
      <c r="N700" s="2">
        <v>0</v>
      </c>
      <c r="O700" s="3">
        <v>6.4</v>
      </c>
      <c r="P700" s="3">
        <v>0.39</v>
      </c>
      <c r="Q700" s="2">
        <v>1.54</v>
      </c>
      <c r="R700" s="2">
        <v>0.49</v>
      </c>
      <c r="S700" s="2">
        <v>5.3</v>
      </c>
      <c r="T700" s="2">
        <v>7.84</v>
      </c>
      <c r="U700" s="2">
        <v>90.08</v>
      </c>
      <c r="V700" s="2">
        <f>SUM(tbl_ProfitPerTruck[[#This Row],[Truck_Fuel_Cost]:[Overhead_Allocation]])+SUM(K699:N700)</f>
        <v>600.77</v>
      </c>
      <c r="W700" s="2">
        <f>tbl_ProfitPerTruck[[#This Row],[Final_Invoice_Amount]]-SUM(tbl_ProfitPerTruck[[#This Row],[Direct_Labor_COGS]:[Permit_Fees_COGS]])</f>
        <v>564.83000000000004</v>
      </c>
      <c r="X700" s="2">
        <f>tbl_ProfitPerTruck[[#This Row],[Final_Invoice_Amount]]-tbl_ProfitPerTruck[[#This Row],[TTL_COSTS]]</f>
        <v>285.59000000000003</v>
      </c>
    </row>
    <row r="701" spans="1:24" x14ac:dyDescent="0.35">
      <c r="A701" s="13">
        <v>45866</v>
      </c>
      <c r="B701" s="13" t="s">
        <v>653</v>
      </c>
      <c r="C701" s="1" t="s">
        <v>753</v>
      </c>
      <c r="D701" s="1" t="s">
        <v>33</v>
      </c>
      <c r="E701" s="1" t="s">
        <v>29</v>
      </c>
      <c r="F701" s="1" t="s">
        <v>34</v>
      </c>
      <c r="G701" s="1" t="s">
        <v>35</v>
      </c>
      <c r="H701" s="2">
        <v>1068.82</v>
      </c>
      <c r="I701" s="3">
        <v>3.27</v>
      </c>
      <c r="J701" s="2">
        <v>49.71</v>
      </c>
      <c r="K701" s="2">
        <v>162.72</v>
      </c>
      <c r="L701" s="2">
        <v>231.68</v>
      </c>
      <c r="M701" s="2">
        <v>0</v>
      </c>
      <c r="N701" s="2">
        <v>0</v>
      </c>
      <c r="O701" s="3">
        <v>11.1</v>
      </c>
      <c r="P701" s="3">
        <v>0.59</v>
      </c>
      <c r="Q701" s="2">
        <v>2.6</v>
      </c>
      <c r="R701" s="2">
        <v>0.56000000000000005</v>
      </c>
      <c r="S701" s="2">
        <v>6.59</v>
      </c>
      <c r="T701" s="2">
        <v>8.8800000000000008</v>
      </c>
      <c r="U701" s="2">
        <v>124.58</v>
      </c>
      <c r="V701" s="2">
        <f>SUM(tbl_ProfitPerTruck[[#This Row],[Truck_Fuel_Cost]:[Overhead_Allocation]])+SUM(K700:N701)</f>
        <v>859.1400000000001</v>
      </c>
      <c r="W701" s="2">
        <f>tbl_ProfitPerTruck[[#This Row],[Final_Invoice_Amount]]-SUM(tbl_ProfitPerTruck[[#This Row],[Direct_Labor_COGS]:[Permit_Fees_COGS]])</f>
        <v>674.42</v>
      </c>
      <c r="X701" s="2">
        <f>tbl_ProfitPerTruck[[#This Row],[Final_Invoice_Amount]]-tbl_ProfitPerTruck[[#This Row],[TTL_COSTS]]</f>
        <v>209.67999999999984</v>
      </c>
    </row>
    <row r="702" spans="1:24" x14ac:dyDescent="0.35">
      <c r="A702" s="13">
        <v>45887</v>
      </c>
      <c r="B702" s="13" t="s">
        <v>754</v>
      </c>
      <c r="C702" s="1" t="s">
        <v>755</v>
      </c>
      <c r="D702" s="1" t="s">
        <v>39</v>
      </c>
      <c r="E702" s="1" t="s">
        <v>40</v>
      </c>
      <c r="F702" s="1" t="s">
        <v>34</v>
      </c>
      <c r="G702" s="1" t="s">
        <v>31</v>
      </c>
      <c r="H702" s="2">
        <v>250</v>
      </c>
      <c r="I702" s="3">
        <v>2.93</v>
      </c>
      <c r="J702" s="2">
        <v>50.54</v>
      </c>
      <c r="K702" s="2">
        <v>148.02000000000001</v>
      </c>
      <c r="L702" s="2">
        <v>50.14</v>
      </c>
      <c r="M702" s="2">
        <v>0</v>
      </c>
      <c r="N702" s="2">
        <v>0</v>
      </c>
      <c r="O702" s="3">
        <v>27.9</v>
      </c>
      <c r="P702" s="3">
        <v>1.35</v>
      </c>
      <c r="Q702" s="2">
        <v>5.28</v>
      </c>
      <c r="R702" s="2">
        <v>3.25</v>
      </c>
      <c r="S702" s="2">
        <v>6.87</v>
      </c>
      <c r="T702" s="2">
        <v>8.8699999999999992</v>
      </c>
      <c r="U702" s="2">
        <v>25</v>
      </c>
      <c r="V702" s="2">
        <f>SUM(tbl_ProfitPerTruck[[#This Row],[Truck_Fuel_Cost]:[Overhead_Allocation]])+SUM(K701:N702)</f>
        <v>641.82999999999993</v>
      </c>
      <c r="W702" s="2">
        <f>tbl_ProfitPerTruck[[#This Row],[Final_Invoice_Amount]]-SUM(tbl_ProfitPerTruck[[#This Row],[Direct_Labor_COGS]:[Permit_Fees_COGS]])</f>
        <v>51.839999999999975</v>
      </c>
      <c r="X702" s="2">
        <f>tbl_ProfitPerTruck[[#This Row],[Final_Invoice_Amount]]-tbl_ProfitPerTruck[[#This Row],[TTL_COSTS]]</f>
        <v>-391.82999999999993</v>
      </c>
    </row>
    <row r="703" spans="1:24" x14ac:dyDescent="0.35">
      <c r="A703" s="13">
        <v>45874</v>
      </c>
      <c r="B703" s="13" t="s">
        <v>754</v>
      </c>
      <c r="C703" s="1" t="s">
        <v>756</v>
      </c>
      <c r="D703" s="1" t="s">
        <v>51</v>
      </c>
      <c r="E703" s="1" t="s">
        <v>29</v>
      </c>
      <c r="F703" s="1" t="s">
        <v>34</v>
      </c>
      <c r="G703" s="1" t="s">
        <v>26</v>
      </c>
      <c r="H703" s="2">
        <v>1057.95</v>
      </c>
      <c r="I703" s="3">
        <v>2.56</v>
      </c>
      <c r="J703" s="2">
        <v>50.4</v>
      </c>
      <c r="K703" s="2">
        <v>128.96</v>
      </c>
      <c r="L703" s="2">
        <v>182.41</v>
      </c>
      <c r="M703" s="2">
        <v>0</v>
      </c>
      <c r="N703" s="2">
        <v>0</v>
      </c>
      <c r="O703" s="3">
        <v>40.4</v>
      </c>
      <c r="P703" s="3">
        <v>1.78</v>
      </c>
      <c r="Q703" s="2">
        <v>7.75</v>
      </c>
      <c r="R703" s="2">
        <v>4.17</v>
      </c>
      <c r="S703" s="2">
        <v>7.28</v>
      </c>
      <c r="T703" s="2">
        <v>9.2899999999999991</v>
      </c>
      <c r="U703" s="2">
        <v>105.34</v>
      </c>
      <c r="V703" s="2">
        <f>SUM(tbl_ProfitPerTruck[[#This Row],[Truck_Fuel_Cost]:[Overhead_Allocation]])+SUM(K702:N703)</f>
        <v>643.36</v>
      </c>
      <c r="W703" s="2">
        <f>tbl_ProfitPerTruck[[#This Row],[Final_Invoice_Amount]]-SUM(tbl_ProfitPerTruck[[#This Row],[Direct_Labor_COGS]:[Permit_Fees_COGS]])</f>
        <v>746.58</v>
      </c>
      <c r="X703" s="2">
        <f>tbl_ProfitPerTruck[[#This Row],[Final_Invoice_Amount]]-tbl_ProfitPerTruck[[#This Row],[TTL_COSTS]]</f>
        <v>414.59000000000003</v>
      </c>
    </row>
    <row r="704" spans="1:24" x14ac:dyDescent="0.35">
      <c r="A704" s="13">
        <v>45870</v>
      </c>
      <c r="B704" s="13" t="s">
        <v>754</v>
      </c>
      <c r="C704" s="1" t="s">
        <v>757</v>
      </c>
      <c r="D704" s="1" t="s">
        <v>23</v>
      </c>
      <c r="E704" s="1" t="s">
        <v>24</v>
      </c>
      <c r="F704" s="1" t="s">
        <v>25</v>
      </c>
      <c r="G704" s="1" t="s">
        <v>52</v>
      </c>
      <c r="H704" s="2">
        <v>9103.9699999999993</v>
      </c>
      <c r="I704" s="3">
        <v>10.18</v>
      </c>
      <c r="J704" s="2">
        <v>45.41</v>
      </c>
      <c r="K704" s="2">
        <v>462.35</v>
      </c>
      <c r="L704" s="2">
        <v>2846.87</v>
      </c>
      <c r="M704" s="2">
        <v>0</v>
      </c>
      <c r="N704" s="2">
        <v>0</v>
      </c>
      <c r="O704" s="3">
        <v>15.3</v>
      </c>
      <c r="P704" s="3">
        <v>0.86</v>
      </c>
      <c r="Q704" s="2">
        <v>3.5</v>
      </c>
      <c r="R704" s="2">
        <v>1.0900000000000001</v>
      </c>
      <c r="S704" s="2">
        <v>6.05</v>
      </c>
      <c r="T704" s="2">
        <v>8.91</v>
      </c>
      <c r="U704" s="2">
        <v>854.48</v>
      </c>
      <c r="V704" s="2">
        <f>SUM(tbl_ProfitPerTruck[[#This Row],[Truck_Fuel_Cost]:[Overhead_Allocation]])+SUM(K703:N704)</f>
        <v>4494.62</v>
      </c>
      <c r="W704" s="2">
        <f>tbl_ProfitPerTruck[[#This Row],[Final_Invoice_Amount]]-SUM(tbl_ProfitPerTruck[[#This Row],[Direct_Labor_COGS]:[Permit_Fees_COGS]])</f>
        <v>5794.75</v>
      </c>
      <c r="X704" s="2">
        <f>tbl_ProfitPerTruck[[#This Row],[Final_Invoice_Amount]]-tbl_ProfitPerTruck[[#This Row],[TTL_COSTS]]</f>
        <v>4609.3499999999995</v>
      </c>
    </row>
    <row r="705" spans="1:24" x14ac:dyDescent="0.35">
      <c r="A705" s="13">
        <v>45875</v>
      </c>
      <c r="B705" s="13" t="s">
        <v>754</v>
      </c>
      <c r="C705" s="1" t="s">
        <v>758</v>
      </c>
      <c r="D705" s="1" t="s">
        <v>42</v>
      </c>
      <c r="E705" s="1" t="s">
        <v>24</v>
      </c>
      <c r="F705" s="1" t="s">
        <v>34</v>
      </c>
      <c r="G705" s="1" t="s">
        <v>26</v>
      </c>
      <c r="H705" s="2">
        <v>624.03</v>
      </c>
      <c r="I705" s="3">
        <v>1.95</v>
      </c>
      <c r="J705" s="2">
        <v>46.47</v>
      </c>
      <c r="K705" s="2">
        <v>90.42</v>
      </c>
      <c r="L705" s="2">
        <v>64.84</v>
      </c>
      <c r="M705" s="2">
        <v>0</v>
      </c>
      <c r="N705" s="2">
        <v>0</v>
      </c>
      <c r="O705" s="3">
        <v>3.9</v>
      </c>
      <c r="P705" s="3">
        <v>0.24</v>
      </c>
      <c r="Q705" s="2">
        <v>0.87</v>
      </c>
      <c r="R705" s="2">
        <v>0.36</v>
      </c>
      <c r="S705" s="2">
        <v>6.61</v>
      </c>
      <c r="T705" s="2">
        <v>10.17</v>
      </c>
      <c r="U705" s="2">
        <v>74.31</v>
      </c>
      <c r="V705" s="2">
        <f>SUM(tbl_ProfitPerTruck[[#This Row],[Truck_Fuel_Cost]:[Overhead_Allocation]])+SUM(K704:N705)</f>
        <v>3556.8</v>
      </c>
      <c r="W705" s="2">
        <f>tbl_ProfitPerTruck[[#This Row],[Final_Invoice_Amount]]-SUM(tbl_ProfitPerTruck[[#This Row],[Direct_Labor_COGS]:[Permit_Fees_COGS]])</f>
        <v>468.77</v>
      </c>
      <c r="X705" s="2">
        <f>tbl_ProfitPerTruck[[#This Row],[Final_Invoice_Amount]]-tbl_ProfitPerTruck[[#This Row],[TTL_COSTS]]</f>
        <v>-2932.7700000000004</v>
      </c>
    </row>
    <row r="706" spans="1:24" x14ac:dyDescent="0.35">
      <c r="A706" s="13">
        <v>45899</v>
      </c>
      <c r="B706" s="13" t="s">
        <v>754</v>
      </c>
      <c r="C706" s="1" t="s">
        <v>759</v>
      </c>
      <c r="D706" s="1" t="s">
        <v>42</v>
      </c>
      <c r="E706" s="1" t="s">
        <v>24</v>
      </c>
      <c r="F706" s="1" t="s">
        <v>25</v>
      </c>
      <c r="G706" s="1" t="s">
        <v>31</v>
      </c>
      <c r="H706" s="2">
        <v>8963.36</v>
      </c>
      <c r="I706" s="3">
        <v>6.37</v>
      </c>
      <c r="J706" s="2">
        <v>44.66</v>
      </c>
      <c r="K706" s="2">
        <v>284.47000000000003</v>
      </c>
      <c r="L706" s="2">
        <v>3124.26</v>
      </c>
      <c r="M706" s="2">
        <v>0</v>
      </c>
      <c r="N706" s="2">
        <v>0</v>
      </c>
      <c r="O706" s="3">
        <v>14.5</v>
      </c>
      <c r="P706" s="3">
        <v>0.85</v>
      </c>
      <c r="Q706" s="2">
        <v>3.37</v>
      </c>
      <c r="R706" s="2">
        <v>1.56</v>
      </c>
      <c r="S706" s="2">
        <v>6.14</v>
      </c>
      <c r="T706" s="2">
        <v>7.2</v>
      </c>
      <c r="U706" s="2">
        <v>707.21</v>
      </c>
      <c r="V706" s="2">
        <f>SUM(tbl_ProfitPerTruck[[#This Row],[Truck_Fuel_Cost]:[Overhead_Allocation]])+SUM(K705:N706)</f>
        <v>4289.47</v>
      </c>
      <c r="W706" s="2">
        <f>tbl_ProfitPerTruck[[#This Row],[Final_Invoice_Amount]]-SUM(tbl_ProfitPerTruck[[#This Row],[Direct_Labor_COGS]:[Permit_Fees_COGS]])</f>
        <v>5554.63</v>
      </c>
      <c r="X706" s="2">
        <f>tbl_ProfitPerTruck[[#This Row],[Final_Invoice_Amount]]-tbl_ProfitPerTruck[[#This Row],[TTL_COSTS]]</f>
        <v>4673.8900000000003</v>
      </c>
    </row>
    <row r="707" spans="1:24" x14ac:dyDescent="0.35">
      <c r="A707" s="13">
        <v>45892</v>
      </c>
      <c r="B707" s="13" t="s">
        <v>754</v>
      </c>
      <c r="C707" s="1" t="s">
        <v>760</v>
      </c>
      <c r="D707" s="1" t="s">
        <v>83</v>
      </c>
      <c r="E707" s="1" t="s">
        <v>29</v>
      </c>
      <c r="F707" s="1" t="s">
        <v>30</v>
      </c>
      <c r="G707" s="1" t="s">
        <v>31</v>
      </c>
      <c r="H707" s="2">
        <v>253.74</v>
      </c>
      <c r="I707" s="3">
        <v>0.65</v>
      </c>
      <c r="J707" s="2">
        <v>45.5</v>
      </c>
      <c r="K707" s="2">
        <v>29.71</v>
      </c>
      <c r="L707" s="2">
        <v>12.86</v>
      </c>
      <c r="M707" s="2">
        <v>0</v>
      </c>
      <c r="N707" s="2">
        <v>0</v>
      </c>
      <c r="O707" s="3">
        <v>20.399999999999999</v>
      </c>
      <c r="P707" s="3">
        <v>1</v>
      </c>
      <c r="Q707" s="2">
        <v>5.59</v>
      </c>
      <c r="R707" s="2">
        <v>2.1800000000000002</v>
      </c>
      <c r="S707" s="2">
        <v>6.73</v>
      </c>
      <c r="T707" s="2">
        <v>10.68</v>
      </c>
      <c r="U707" s="2">
        <v>25</v>
      </c>
      <c r="V707" s="2">
        <f>SUM(tbl_ProfitPerTruck[[#This Row],[Truck_Fuel_Cost]:[Overhead_Allocation]])+SUM(K706:N707)</f>
        <v>3501.4800000000005</v>
      </c>
      <c r="W707" s="2">
        <f>tbl_ProfitPerTruck[[#This Row],[Final_Invoice_Amount]]-SUM(tbl_ProfitPerTruck[[#This Row],[Direct_Labor_COGS]:[Permit_Fees_COGS]])</f>
        <v>211.17000000000002</v>
      </c>
      <c r="X707" s="2">
        <f>tbl_ProfitPerTruck[[#This Row],[Final_Invoice_Amount]]-tbl_ProfitPerTruck[[#This Row],[TTL_COSTS]]</f>
        <v>-3247.7400000000007</v>
      </c>
    </row>
    <row r="708" spans="1:24" x14ac:dyDescent="0.35">
      <c r="A708" s="13">
        <v>45875</v>
      </c>
      <c r="B708" s="13" t="s">
        <v>754</v>
      </c>
      <c r="C708" s="1" t="s">
        <v>761</v>
      </c>
      <c r="D708" s="1" t="s">
        <v>80</v>
      </c>
      <c r="E708" s="1" t="s">
        <v>29</v>
      </c>
      <c r="F708" s="1" t="s">
        <v>30</v>
      </c>
      <c r="G708" s="1" t="s">
        <v>26</v>
      </c>
      <c r="H708" s="2">
        <v>312.06</v>
      </c>
      <c r="I708" s="3">
        <v>0.53</v>
      </c>
      <c r="J708" s="2">
        <v>46.24</v>
      </c>
      <c r="K708" s="2">
        <v>24.4</v>
      </c>
      <c r="L708" s="2">
        <v>18.600000000000001</v>
      </c>
      <c r="M708" s="2">
        <v>0</v>
      </c>
      <c r="N708" s="2">
        <v>0</v>
      </c>
      <c r="O708" s="3">
        <v>22.3</v>
      </c>
      <c r="P708" s="3">
        <v>1.07</v>
      </c>
      <c r="Q708" s="2">
        <v>4.84</v>
      </c>
      <c r="R708" s="2">
        <v>2.27</v>
      </c>
      <c r="S708" s="2">
        <v>6.85</v>
      </c>
      <c r="T708" s="2">
        <v>10.82</v>
      </c>
      <c r="U708" s="2">
        <v>32.25</v>
      </c>
      <c r="V708" s="2">
        <f>SUM(tbl_ProfitPerTruck[[#This Row],[Truck_Fuel_Cost]:[Overhead_Allocation]])+SUM(K707:N708)</f>
        <v>142.6</v>
      </c>
      <c r="W708" s="2">
        <f>tbl_ProfitPerTruck[[#This Row],[Final_Invoice_Amount]]-SUM(tbl_ProfitPerTruck[[#This Row],[Direct_Labor_COGS]:[Permit_Fees_COGS]])</f>
        <v>269.06</v>
      </c>
      <c r="X708" s="2">
        <f>tbl_ProfitPerTruck[[#This Row],[Final_Invoice_Amount]]-tbl_ProfitPerTruck[[#This Row],[TTL_COSTS]]</f>
        <v>169.46</v>
      </c>
    </row>
    <row r="709" spans="1:24" x14ac:dyDescent="0.35">
      <c r="A709" s="13">
        <v>45894</v>
      </c>
      <c r="B709" s="13" t="s">
        <v>754</v>
      </c>
      <c r="C709" s="1" t="s">
        <v>762</v>
      </c>
      <c r="D709" s="1" t="s">
        <v>49</v>
      </c>
      <c r="E709" s="1" t="s">
        <v>29</v>
      </c>
      <c r="F709" s="1" t="s">
        <v>34</v>
      </c>
      <c r="G709" s="1" t="s">
        <v>26</v>
      </c>
      <c r="H709" s="2">
        <v>1105.9100000000001</v>
      </c>
      <c r="I709" s="3">
        <v>2.88</v>
      </c>
      <c r="J709" s="2">
        <v>47.63</v>
      </c>
      <c r="K709" s="2">
        <v>137.38999999999999</v>
      </c>
      <c r="L709" s="2">
        <v>198.4</v>
      </c>
      <c r="M709" s="2">
        <v>0</v>
      </c>
      <c r="N709" s="2">
        <v>0</v>
      </c>
      <c r="O709" s="3">
        <v>25</v>
      </c>
      <c r="P709" s="3">
        <v>1.26</v>
      </c>
      <c r="Q709" s="2">
        <v>6.07</v>
      </c>
      <c r="R709" s="2">
        <v>2.75</v>
      </c>
      <c r="S709" s="2">
        <v>6.91</v>
      </c>
      <c r="T709" s="2">
        <v>7.21</v>
      </c>
      <c r="U709" s="2">
        <v>91.5</v>
      </c>
      <c r="V709" s="2">
        <f>SUM(tbl_ProfitPerTruck[[#This Row],[Truck_Fuel_Cost]:[Overhead_Allocation]])+SUM(K708:N709)</f>
        <v>493.22999999999996</v>
      </c>
      <c r="W709" s="2">
        <f>tbl_ProfitPerTruck[[#This Row],[Final_Invoice_Amount]]-SUM(tbl_ProfitPerTruck[[#This Row],[Direct_Labor_COGS]:[Permit_Fees_COGS]])</f>
        <v>770.12000000000012</v>
      </c>
      <c r="X709" s="2">
        <f>tbl_ProfitPerTruck[[#This Row],[Final_Invoice_Amount]]-tbl_ProfitPerTruck[[#This Row],[TTL_COSTS]]</f>
        <v>612.68000000000006</v>
      </c>
    </row>
    <row r="710" spans="1:24" x14ac:dyDescent="0.35">
      <c r="A710" s="13">
        <v>45897</v>
      </c>
      <c r="B710" s="13" t="s">
        <v>754</v>
      </c>
      <c r="C710" s="1" t="s">
        <v>763</v>
      </c>
      <c r="D710" s="1" t="s">
        <v>49</v>
      </c>
      <c r="E710" s="1" t="s">
        <v>29</v>
      </c>
      <c r="F710" s="1" t="s">
        <v>30</v>
      </c>
      <c r="G710" s="1" t="s">
        <v>26</v>
      </c>
      <c r="H710" s="2">
        <v>308.67</v>
      </c>
      <c r="I710" s="3">
        <v>0.89</v>
      </c>
      <c r="J710" s="2">
        <v>45.5</v>
      </c>
      <c r="K710" s="2">
        <v>40.369999999999997</v>
      </c>
      <c r="L710" s="2">
        <v>28.1</v>
      </c>
      <c r="M710" s="2">
        <v>0</v>
      </c>
      <c r="N710" s="2">
        <v>0</v>
      </c>
      <c r="O710" s="3">
        <v>35.1</v>
      </c>
      <c r="P710" s="3">
        <v>1.58</v>
      </c>
      <c r="Q710" s="2">
        <v>6.62</v>
      </c>
      <c r="R710" s="2">
        <v>4.05</v>
      </c>
      <c r="S710" s="2">
        <v>5.63</v>
      </c>
      <c r="T710" s="2">
        <v>9.8800000000000008</v>
      </c>
      <c r="U710" s="2">
        <v>33.19</v>
      </c>
      <c r="V710" s="2">
        <f>SUM(tbl_ProfitPerTruck[[#This Row],[Truck_Fuel_Cost]:[Overhead_Allocation]])+SUM(K709:N710)</f>
        <v>463.63</v>
      </c>
      <c r="W710" s="2">
        <f>tbl_ProfitPerTruck[[#This Row],[Final_Invoice_Amount]]-SUM(tbl_ProfitPerTruck[[#This Row],[Direct_Labor_COGS]:[Permit_Fees_COGS]])</f>
        <v>240.20000000000002</v>
      </c>
      <c r="X710" s="2">
        <f>tbl_ProfitPerTruck[[#This Row],[Final_Invoice_Amount]]-tbl_ProfitPerTruck[[#This Row],[TTL_COSTS]]</f>
        <v>-154.95999999999998</v>
      </c>
    </row>
    <row r="711" spans="1:24" x14ac:dyDescent="0.35">
      <c r="A711" s="13">
        <v>45872</v>
      </c>
      <c r="B711" s="13" t="s">
        <v>754</v>
      </c>
      <c r="C711" s="1" t="s">
        <v>764</v>
      </c>
      <c r="D711" s="1" t="s">
        <v>23</v>
      </c>
      <c r="E711" s="1" t="s">
        <v>24</v>
      </c>
      <c r="F711" s="1" t="s">
        <v>25</v>
      </c>
      <c r="G711" s="1" t="s">
        <v>37</v>
      </c>
      <c r="H711" s="2">
        <v>9138.34</v>
      </c>
      <c r="I711" s="3">
        <v>9.9</v>
      </c>
      <c r="J711" s="2">
        <v>47.31</v>
      </c>
      <c r="K711" s="2">
        <v>468.09</v>
      </c>
      <c r="L711" s="2">
        <v>3435.66</v>
      </c>
      <c r="M711" s="2">
        <v>0</v>
      </c>
      <c r="N711" s="2">
        <v>194.02</v>
      </c>
      <c r="O711" s="3">
        <v>16.2</v>
      </c>
      <c r="P711" s="3">
        <v>0.78</v>
      </c>
      <c r="Q711" s="2">
        <v>3.35</v>
      </c>
      <c r="R711" s="2">
        <v>1.61</v>
      </c>
      <c r="S711" s="2">
        <v>6.91</v>
      </c>
      <c r="T711" s="2">
        <v>8.19</v>
      </c>
      <c r="U711" s="2">
        <v>571.23</v>
      </c>
      <c r="V711" s="2">
        <f>SUM(tbl_ProfitPerTruck[[#This Row],[Truck_Fuel_Cost]:[Overhead_Allocation]])+SUM(K710:N711)</f>
        <v>4757.53</v>
      </c>
      <c r="W711" s="2">
        <f>tbl_ProfitPerTruck[[#This Row],[Final_Invoice_Amount]]-SUM(tbl_ProfitPerTruck[[#This Row],[Direct_Labor_COGS]:[Permit_Fees_COGS]])</f>
        <v>5040.57</v>
      </c>
      <c r="X711" s="2">
        <f>tbl_ProfitPerTruck[[#This Row],[Final_Invoice_Amount]]-tbl_ProfitPerTruck[[#This Row],[TTL_COSTS]]</f>
        <v>4380.8100000000004</v>
      </c>
    </row>
    <row r="712" spans="1:24" x14ac:dyDescent="0.35">
      <c r="A712" s="13">
        <v>45896</v>
      </c>
      <c r="B712" s="13" t="s">
        <v>754</v>
      </c>
      <c r="C712" s="1" t="s">
        <v>765</v>
      </c>
      <c r="D712" s="1" t="s">
        <v>47</v>
      </c>
      <c r="E712" s="1" t="s">
        <v>29</v>
      </c>
      <c r="F712" s="1" t="s">
        <v>34</v>
      </c>
      <c r="G712" s="1" t="s">
        <v>35</v>
      </c>
      <c r="H712" s="2">
        <v>1456.62</v>
      </c>
      <c r="I712" s="3">
        <v>1.74</v>
      </c>
      <c r="J712" s="2">
        <v>53.35</v>
      </c>
      <c r="K712" s="2">
        <v>92.85</v>
      </c>
      <c r="L712" s="2">
        <v>380.34</v>
      </c>
      <c r="M712" s="2">
        <v>0</v>
      </c>
      <c r="N712" s="2">
        <v>0</v>
      </c>
      <c r="O712" s="3">
        <v>14.2</v>
      </c>
      <c r="P712" s="3">
        <v>0.66</v>
      </c>
      <c r="Q712" s="2">
        <v>3.91</v>
      </c>
      <c r="R712" s="2">
        <v>1.1200000000000001</v>
      </c>
      <c r="S712" s="2">
        <v>6.3</v>
      </c>
      <c r="T712" s="2">
        <v>10.55</v>
      </c>
      <c r="U712" s="2">
        <v>170.48</v>
      </c>
      <c r="V712" s="2">
        <f>SUM(tbl_ProfitPerTruck[[#This Row],[Truck_Fuel_Cost]:[Overhead_Allocation]])+SUM(K711:N712)</f>
        <v>4763.3200000000006</v>
      </c>
      <c r="W712" s="2">
        <f>tbl_ProfitPerTruck[[#This Row],[Final_Invoice_Amount]]-SUM(tbl_ProfitPerTruck[[#This Row],[Direct_Labor_COGS]:[Permit_Fees_COGS]])</f>
        <v>983.43</v>
      </c>
      <c r="X712" s="2">
        <f>tbl_ProfitPerTruck[[#This Row],[Final_Invoice_Amount]]-tbl_ProfitPerTruck[[#This Row],[TTL_COSTS]]</f>
        <v>-3306.7000000000007</v>
      </c>
    </row>
    <row r="713" spans="1:24" x14ac:dyDescent="0.35">
      <c r="A713" s="13">
        <v>45886</v>
      </c>
      <c r="B713" s="13" t="s">
        <v>754</v>
      </c>
      <c r="C713" s="1" t="s">
        <v>766</v>
      </c>
      <c r="D713" s="1" t="s">
        <v>113</v>
      </c>
      <c r="E713" s="1" t="s">
        <v>29</v>
      </c>
      <c r="F713" s="1" t="s">
        <v>34</v>
      </c>
      <c r="G713" s="1" t="s">
        <v>37</v>
      </c>
      <c r="H713" s="2">
        <v>1329.89</v>
      </c>
      <c r="I713" s="3">
        <v>2.48</v>
      </c>
      <c r="J713" s="2">
        <v>40.450000000000003</v>
      </c>
      <c r="K713" s="2">
        <v>100.51</v>
      </c>
      <c r="L713" s="2">
        <v>273.44</v>
      </c>
      <c r="M713" s="2">
        <v>0</v>
      </c>
      <c r="N713" s="2">
        <v>0</v>
      </c>
      <c r="O713" s="3">
        <v>25.4</v>
      </c>
      <c r="P713" s="3">
        <v>1.29</v>
      </c>
      <c r="Q713" s="2">
        <v>5.78</v>
      </c>
      <c r="R713" s="2">
        <v>2.68</v>
      </c>
      <c r="S713" s="2">
        <v>5.58</v>
      </c>
      <c r="T713" s="2">
        <v>11.69</v>
      </c>
      <c r="U713" s="2">
        <v>122.4</v>
      </c>
      <c r="V713" s="2">
        <f>SUM(tbl_ProfitPerTruck[[#This Row],[Truck_Fuel_Cost]:[Overhead_Allocation]])+SUM(K712:N713)</f>
        <v>995.26999999999987</v>
      </c>
      <c r="W713" s="2">
        <f>tbl_ProfitPerTruck[[#This Row],[Final_Invoice_Amount]]-SUM(tbl_ProfitPerTruck[[#This Row],[Direct_Labor_COGS]:[Permit_Fees_COGS]])</f>
        <v>955.94</v>
      </c>
      <c r="X713" s="2">
        <f>tbl_ProfitPerTruck[[#This Row],[Final_Invoice_Amount]]-tbl_ProfitPerTruck[[#This Row],[TTL_COSTS]]</f>
        <v>334.62000000000023</v>
      </c>
    </row>
    <row r="714" spans="1:24" x14ac:dyDescent="0.35">
      <c r="A714" s="13">
        <v>45879</v>
      </c>
      <c r="B714" s="13" t="s">
        <v>754</v>
      </c>
      <c r="C714" s="1" t="s">
        <v>767</v>
      </c>
      <c r="D714" s="1" t="s">
        <v>72</v>
      </c>
      <c r="E714" s="1" t="s">
        <v>29</v>
      </c>
      <c r="F714" s="1" t="s">
        <v>34</v>
      </c>
      <c r="G714" s="1" t="s">
        <v>43</v>
      </c>
      <c r="H714" s="2">
        <v>853.5</v>
      </c>
      <c r="I714" s="3">
        <v>2.65</v>
      </c>
      <c r="J714" s="2">
        <v>42.63</v>
      </c>
      <c r="K714" s="2">
        <v>113.03</v>
      </c>
      <c r="L714" s="2">
        <v>139.91</v>
      </c>
      <c r="M714" s="2">
        <v>0</v>
      </c>
      <c r="N714" s="2">
        <v>0</v>
      </c>
      <c r="O714" s="3">
        <v>32</v>
      </c>
      <c r="P714" s="3">
        <v>1.48</v>
      </c>
      <c r="Q714" s="2">
        <v>7.07</v>
      </c>
      <c r="R714" s="2">
        <v>2.82</v>
      </c>
      <c r="S714" s="2">
        <v>6.13</v>
      </c>
      <c r="T714" s="2">
        <v>9.49</v>
      </c>
      <c r="U714" s="2">
        <v>58.11</v>
      </c>
      <c r="V714" s="2">
        <f>SUM(tbl_ProfitPerTruck[[#This Row],[Truck_Fuel_Cost]:[Overhead_Allocation]])+SUM(K713:N714)</f>
        <v>710.51</v>
      </c>
      <c r="W714" s="2">
        <f>tbl_ProfitPerTruck[[#This Row],[Final_Invoice_Amount]]-SUM(tbl_ProfitPerTruck[[#This Row],[Direct_Labor_COGS]:[Permit_Fees_COGS]])</f>
        <v>600.55999999999995</v>
      </c>
      <c r="X714" s="2">
        <f>tbl_ProfitPerTruck[[#This Row],[Final_Invoice_Amount]]-tbl_ProfitPerTruck[[#This Row],[TTL_COSTS]]</f>
        <v>142.99</v>
      </c>
    </row>
    <row r="715" spans="1:24" x14ac:dyDescent="0.35">
      <c r="A715" s="13">
        <v>45870</v>
      </c>
      <c r="B715" s="13" t="s">
        <v>754</v>
      </c>
      <c r="C715" s="1" t="s">
        <v>768</v>
      </c>
      <c r="D715" s="1" t="s">
        <v>45</v>
      </c>
      <c r="E715" s="1" t="s">
        <v>29</v>
      </c>
      <c r="F715" s="1" t="s">
        <v>34</v>
      </c>
      <c r="G715" s="1" t="s">
        <v>26</v>
      </c>
      <c r="H715" s="2">
        <v>502.42</v>
      </c>
      <c r="I715" s="3">
        <v>3.03</v>
      </c>
      <c r="J715" s="2">
        <v>40.44</v>
      </c>
      <c r="K715" s="2">
        <v>122.39</v>
      </c>
      <c r="L715" s="2">
        <v>79.02</v>
      </c>
      <c r="M715" s="2">
        <v>0</v>
      </c>
      <c r="N715" s="2">
        <v>0</v>
      </c>
      <c r="O715" s="3">
        <v>23.5</v>
      </c>
      <c r="P715" s="3">
        <v>1.04</v>
      </c>
      <c r="Q715" s="2">
        <v>5.55</v>
      </c>
      <c r="R715" s="2">
        <v>1.35</v>
      </c>
      <c r="S715" s="2">
        <v>7.3</v>
      </c>
      <c r="T715" s="2">
        <v>8.67</v>
      </c>
      <c r="U715" s="2">
        <v>36.75</v>
      </c>
      <c r="V715" s="2">
        <f>SUM(tbl_ProfitPerTruck[[#This Row],[Truck_Fuel_Cost]:[Overhead_Allocation]])+SUM(K714:N715)</f>
        <v>513.96999999999991</v>
      </c>
      <c r="W715" s="2">
        <f>tbl_ProfitPerTruck[[#This Row],[Final_Invoice_Amount]]-SUM(tbl_ProfitPerTruck[[#This Row],[Direct_Labor_COGS]:[Permit_Fees_COGS]])</f>
        <v>301.01</v>
      </c>
      <c r="X715" s="2">
        <f>tbl_ProfitPerTruck[[#This Row],[Final_Invoice_Amount]]-tbl_ProfitPerTruck[[#This Row],[TTL_COSTS]]</f>
        <v>-11.549999999999898</v>
      </c>
    </row>
    <row r="716" spans="1:24" x14ac:dyDescent="0.35">
      <c r="A716" s="13">
        <v>45872</v>
      </c>
      <c r="B716" s="13" t="s">
        <v>754</v>
      </c>
      <c r="C716" s="1" t="s">
        <v>769</v>
      </c>
      <c r="D716" s="1" t="s">
        <v>47</v>
      </c>
      <c r="E716" s="1" t="s">
        <v>29</v>
      </c>
      <c r="F716" s="1" t="s">
        <v>34</v>
      </c>
      <c r="G716" s="1" t="s">
        <v>26</v>
      </c>
      <c r="H716" s="2">
        <v>929.59</v>
      </c>
      <c r="I716" s="3">
        <v>2.4300000000000002</v>
      </c>
      <c r="J716" s="2">
        <v>42.83</v>
      </c>
      <c r="K716" s="2">
        <v>104.11</v>
      </c>
      <c r="L716" s="2">
        <v>140.75</v>
      </c>
      <c r="M716" s="2">
        <v>0</v>
      </c>
      <c r="N716" s="2">
        <v>0</v>
      </c>
      <c r="O716" s="3">
        <v>11</v>
      </c>
      <c r="P716" s="3">
        <v>0.48</v>
      </c>
      <c r="Q716" s="2">
        <v>2.93</v>
      </c>
      <c r="R716" s="2">
        <v>0.57999999999999996</v>
      </c>
      <c r="S716" s="2">
        <v>4.7300000000000004</v>
      </c>
      <c r="T716" s="2">
        <v>8.3699999999999992</v>
      </c>
      <c r="U716" s="2">
        <v>66.92</v>
      </c>
      <c r="V716" s="2">
        <f>SUM(tbl_ProfitPerTruck[[#This Row],[Truck_Fuel_Cost]:[Overhead_Allocation]])+SUM(K715:N716)</f>
        <v>529.79999999999995</v>
      </c>
      <c r="W716" s="2">
        <f>tbl_ProfitPerTruck[[#This Row],[Final_Invoice_Amount]]-SUM(tbl_ProfitPerTruck[[#This Row],[Direct_Labor_COGS]:[Permit_Fees_COGS]])</f>
        <v>684.73</v>
      </c>
      <c r="X716" s="2">
        <f>tbl_ProfitPerTruck[[#This Row],[Final_Invoice_Amount]]-tbl_ProfitPerTruck[[#This Row],[TTL_COSTS]]</f>
        <v>399.79000000000008</v>
      </c>
    </row>
    <row r="717" spans="1:24" x14ac:dyDescent="0.35">
      <c r="A717" s="13">
        <v>45895</v>
      </c>
      <c r="B717" s="13" t="s">
        <v>754</v>
      </c>
      <c r="C717" s="1" t="s">
        <v>770</v>
      </c>
      <c r="D717" s="1" t="s">
        <v>42</v>
      </c>
      <c r="E717" s="1" t="s">
        <v>24</v>
      </c>
      <c r="F717" s="1" t="s">
        <v>34</v>
      </c>
      <c r="G717" s="1" t="s">
        <v>37</v>
      </c>
      <c r="H717" s="2">
        <v>1018.82</v>
      </c>
      <c r="I717" s="3">
        <v>2.31</v>
      </c>
      <c r="J717" s="2">
        <v>43.17</v>
      </c>
      <c r="K717" s="2">
        <v>99.82</v>
      </c>
      <c r="L717" s="2">
        <v>135.11000000000001</v>
      </c>
      <c r="M717" s="2">
        <v>0</v>
      </c>
      <c r="N717" s="2">
        <v>0</v>
      </c>
      <c r="O717" s="3">
        <v>14.2</v>
      </c>
      <c r="P717" s="3">
        <v>0.75</v>
      </c>
      <c r="Q717" s="2">
        <v>3.21</v>
      </c>
      <c r="R717" s="2">
        <v>1.69</v>
      </c>
      <c r="S717" s="2">
        <v>5.18</v>
      </c>
      <c r="T717" s="2">
        <v>8.5500000000000007</v>
      </c>
      <c r="U717" s="2">
        <v>121.3</v>
      </c>
      <c r="V717" s="2">
        <f>SUM(tbl_ProfitPerTruck[[#This Row],[Truck_Fuel_Cost]:[Overhead_Allocation]])+SUM(K716:N717)</f>
        <v>619.72</v>
      </c>
      <c r="W717" s="2">
        <f>tbl_ProfitPerTruck[[#This Row],[Final_Invoice_Amount]]-SUM(tbl_ProfitPerTruck[[#This Row],[Direct_Labor_COGS]:[Permit_Fees_COGS]])</f>
        <v>783.8900000000001</v>
      </c>
      <c r="X717" s="2">
        <f>tbl_ProfitPerTruck[[#This Row],[Final_Invoice_Amount]]-tbl_ProfitPerTruck[[#This Row],[TTL_COSTS]]</f>
        <v>399.1</v>
      </c>
    </row>
    <row r="718" spans="1:24" x14ac:dyDescent="0.35">
      <c r="A718" s="13">
        <v>45884</v>
      </c>
      <c r="B718" s="13" t="s">
        <v>754</v>
      </c>
      <c r="C718" s="1" t="s">
        <v>771</v>
      </c>
      <c r="D718" s="1" t="s">
        <v>51</v>
      </c>
      <c r="E718" s="1" t="s">
        <v>29</v>
      </c>
      <c r="F718" s="1" t="s">
        <v>34</v>
      </c>
      <c r="G718" s="1" t="s">
        <v>26</v>
      </c>
      <c r="H718" s="2">
        <v>1481.18</v>
      </c>
      <c r="I718" s="3">
        <v>1.08</v>
      </c>
      <c r="J718" s="2">
        <v>44.73</v>
      </c>
      <c r="K718" s="2">
        <v>48.43</v>
      </c>
      <c r="L718" s="2">
        <v>203.05</v>
      </c>
      <c r="M718" s="2">
        <v>0</v>
      </c>
      <c r="N718" s="2">
        <v>0</v>
      </c>
      <c r="O718" s="3">
        <v>29</v>
      </c>
      <c r="P718" s="3">
        <v>1.47</v>
      </c>
      <c r="Q718" s="2">
        <v>6.78</v>
      </c>
      <c r="R718" s="2">
        <v>1.76</v>
      </c>
      <c r="S718" s="2">
        <v>6.02</v>
      </c>
      <c r="T718" s="2">
        <v>9.07</v>
      </c>
      <c r="U718" s="2">
        <v>166.8</v>
      </c>
      <c r="V718" s="2">
        <f>SUM(tbl_ProfitPerTruck[[#This Row],[Truck_Fuel_Cost]:[Overhead_Allocation]])+SUM(K717:N718)</f>
        <v>676.84</v>
      </c>
      <c r="W718" s="2">
        <f>tbl_ProfitPerTruck[[#This Row],[Final_Invoice_Amount]]-SUM(tbl_ProfitPerTruck[[#This Row],[Direct_Labor_COGS]:[Permit_Fees_COGS]])</f>
        <v>1229.7</v>
      </c>
      <c r="X718" s="2">
        <f>tbl_ProfitPerTruck[[#This Row],[Final_Invoice_Amount]]-tbl_ProfitPerTruck[[#This Row],[TTL_COSTS]]</f>
        <v>804.34</v>
      </c>
    </row>
    <row r="719" spans="1:24" x14ac:dyDescent="0.35">
      <c r="A719" s="13">
        <v>45873</v>
      </c>
      <c r="B719" s="13" t="s">
        <v>754</v>
      </c>
      <c r="C719" s="1" t="s">
        <v>772</v>
      </c>
      <c r="D719" s="1" t="s">
        <v>113</v>
      </c>
      <c r="E719" s="1" t="s">
        <v>29</v>
      </c>
      <c r="F719" s="1" t="s">
        <v>34</v>
      </c>
      <c r="G719" s="1" t="s">
        <v>31</v>
      </c>
      <c r="H719" s="2">
        <v>703.9</v>
      </c>
      <c r="I719" s="3">
        <v>4.16</v>
      </c>
      <c r="J719" s="2">
        <v>52.93</v>
      </c>
      <c r="K719" s="2">
        <v>220.31</v>
      </c>
      <c r="L719" s="2">
        <v>170.73</v>
      </c>
      <c r="M719" s="2">
        <v>0</v>
      </c>
      <c r="N719" s="2">
        <v>0</v>
      </c>
      <c r="O719" s="3">
        <v>18.100000000000001</v>
      </c>
      <c r="P719" s="3">
        <v>0.9</v>
      </c>
      <c r="Q719" s="2">
        <v>4.91</v>
      </c>
      <c r="R719" s="2">
        <v>2.1</v>
      </c>
      <c r="S719" s="2">
        <v>4.6900000000000004</v>
      </c>
      <c r="T719" s="2">
        <v>9.01</v>
      </c>
      <c r="U719" s="2">
        <v>43.22</v>
      </c>
      <c r="V719" s="2">
        <f>SUM(tbl_ProfitPerTruck[[#This Row],[Truck_Fuel_Cost]:[Overhead_Allocation]])+SUM(K718:N719)</f>
        <v>706.44999999999993</v>
      </c>
      <c r="W719" s="2">
        <f>tbl_ProfitPerTruck[[#This Row],[Final_Invoice_Amount]]-SUM(tbl_ProfitPerTruck[[#This Row],[Direct_Labor_COGS]:[Permit_Fees_COGS]])</f>
        <v>312.86</v>
      </c>
      <c r="X719" s="2">
        <f>tbl_ProfitPerTruck[[#This Row],[Final_Invoice_Amount]]-tbl_ProfitPerTruck[[#This Row],[TTL_COSTS]]</f>
        <v>-2.5499999999999545</v>
      </c>
    </row>
    <row r="720" spans="1:24" x14ac:dyDescent="0.35">
      <c r="A720" s="13">
        <v>45885</v>
      </c>
      <c r="B720" s="13" t="s">
        <v>754</v>
      </c>
      <c r="C720" s="1" t="s">
        <v>773</v>
      </c>
      <c r="D720" s="1" t="s">
        <v>33</v>
      </c>
      <c r="E720" s="1" t="s">
        <v>29</v>
      </c>
      <c r="F720" s="1" t="s">
        <v>34</v>
      </c>
      <c r="G720" s="1" t="s">
        <v>35</v>
      </c>
      <c r="H720" s="2">
        <v>722.45</v>
      </c>
      <c r="I720" s="3">
        <v>0.7</v>
      </c>
      <c r="J720" s="2">
        <v>48.08</v>
      </c>
      <c r="K720" s="2">
        <v>33.659999999999997</v>
      </c>
      <c r="L720" s="2">
        <v>154.76</v>
      </c>
      <c r="M720" s="2">
        <v>0</v>
      </c>
      <c r="N720" s="2">
        <v>0</v>
      </c>
      <c r="O720" s="3">
        <v>11.9</v>
      </c>
      <c r="P720" s="3">
        <v>0.6</v>
      </c>
      <c r="Q720" s="2">
        <v>2.62</v>
      </c>
      <c r="R720" s="2">
        <v>0.84</v>
      </c>
      <c r="S720" s="2">
        <v>6.97</v>
      </c>
      <c r="T720" s="2">
        <v>9.26</v>
      </c>
      <c r="U720" s="2">
        <v>65.08</v>
      </c>
      <c r="V720" s="2">
        <f>SUM(tbl_ProfitPerTruck[[#This Row],[Truck_Fuel_Cost]:[Overhead_Allocation]])+SUM(K719:N720)</f>
        <v>664.2299999999999</v>
      </c>
      <c r="W720" s="2">
        <f>tbl_ProfitPerTruck[[#This Row],[Final_Invoice_Amount]]-SUM(tbl_ProfitPerTruck[[#This Row],[Direct_Labor_COGS]:[Permit_Fees_COGS]])</f>
        <v>534.03000000000009</v>
      </c>
      <c r="X720" s="2">
        <f>tbl_ProfitPerTruck[[#This Row],[Final_Invoice_Amount]]-tbl_ProfitPerTruck[[#This Row],[TTL_COSTS]]</f>
        <v>58.220000000000141</v>
      </c>
    </row>
    <row r="721" spans="1:24" x14ac:dyDescent="0.35">
      <c r="A721" s="13">
        <v>45880</v>
      </c>
      <c r="B721" s="13" t="s">
        <v>754</v>
      </c>
      <c r="C721" s="1" t="s">
        <v>774</v>
      </c>
      <c r="D721" s="1" t="s">
        <v>51</v>
      </c>
      <c r="E721" s="1" t="s">
        <v>29</v>
      </c>
      <c r="F721" s="1" t="s">
        <v>34</v>
      </c>
      <c r="G721" s="1" t="s">
        <v>35</v>
      </c>
      <c r="H721" s="2">
        <v>785.43</v>
      </c>
      <c r="I721" s="3">
        <v>2.89</v>
      </c>
      <c r="J721" s="2">
        <v>44.3</v>
      </c>
      <c r="K721" s="2">
        <v>128.26</v>
      </c>
      <c r="L721" s="2">
        <v>95.87</v>
      </c>
      <c r="M721" s="2">
        <v>0</v>
      </c>
      <c r="N721" s="2">
        <v>0</v>
      </c>
      <c r="O721" s="3">
        <v>33.4</v>
      </c>
      <c r="P721" s="3">
        <v>1.7</v>
      </c>
      <c r="Q721" s="2">
        <v>7.53</v>
      </c>
      <c r="R721" s="2">
        <v>3.39</v>
      </c>
      <c r="S721" s="2">
        <v>5.6</v>
      </c>
      <c r="T721" s="2">
        <v>7.09</v>
      </c>
      <c r="U721" s="2">
        <v>51.86</v>
      </c>
      <c r="V721" s="2">
        <f>SUM(tbl_ProfitPerTruck[[#This Row],[Truck_Fuel_Cost]:[Overhead_Allocation]])+SUM(K720:N721)</f>
        <v>488.02</v>
      </c>
      <c r="W721" s="2">
        <f>tbl_ProfitPerTruck[[#This Row],[Final_Invoice_Amount]]-SUM(tbl_ProfitPerTruck[[#This Row],[Direct_Labor_COGS]:[Permit_Fees_COGS]])</f>
        <v>561.29999999999995</v>
      </c>
      <c r="X721" s="2">
        <f>tbl_ProfitPerTruck[[#This Row],[Final_Invoice_Amount]]-tbl_ProfitPerTruck[[#This Row],[TTL_COSTS]]</f>
        <v>297.40999999999997</v>
      </c>
    </row>
    <row r="722" spans="1:24" x14ac:dyDescent="0.35">
      <c r="A722" s="13">
        <v>45897</v>
      </c>
      <c r="B722" s="13" t="s">
        <v>754</v>
      </c>
      <c r="C722" s="1" t="s">
        <v>775</v>
      </c>
      <c r="D722" s="1" t="s">
        <v>42</v>
      </c>
      <c r="E722" s="1" t="s">
        <v>24</v>
      </c>
      <c r="F722" s="1" t="s">
        <v>34</v>
      </c>
      <c r="G722" s="1" t="s">
        <v>37</v>
      </c>
      <c r="H722" s="2">
        <v>792.44</v>
      </c>
      <c r="I722" s="3">
        <v>1.4</v>
      </c>
      <c r="J722" s="2">
        <v>40.44</v>
      </c>
      <c r="K722" s="2">
        <v>56.43</v>
      </c>
      <c r="L722" s="2">
        <v>113.05</v>
      </c>
      <c r="M722" s="2">
        <v>0</v>
      </c>
      <c r="N722" s="2">
        <v>0</v>
      </c>
      <c r="O722" s="3">
        <v>18.399999999999999</v>
      </c>
      <c r="P722" s="3">
        <v>0.87</v>
      </c>
      <c r="Q722" s="2">
        <v>3.66</v>
      </c>
      <c r="R722" s="2">
        <v>1.26</v>
      </c>
      <c r="S722" s="2">
        <v>6.1</v>
      </c>
      <c r="T722" s="2">
        <v>11.16</v>
      </c>
      <c r="U722" s="2">
        <v>66.650000000000006</v>
      </c>
      <c r="V722" s="2">
        <f>SUM(tbl_ProfitPerTruck[[#This Row],[Truck_Fuel_Cost]:[Overhead_Allocation]])+SUM(K721:N722)</f>
        <v>482.44000000000005</v>
      </c>
      <c r="W722" s="2">
        <f>tbl_ProfitPerTruck[[#This Row],[Final_Invoice_Amount]]-SUM(tbl_ProfitPerTruck[[#This Row],[Direct_Labor_COGS]:[Permit_Fees_COGS]])</f>
        <v>622.96</v>
      </c>
      <c r="X722" s="2">
        <f>tbl_ProfitPerTruck[[#This Row],[Final_Invoice_Amount]]-tbl_ProfitPerTruck[[#This Row],[TTL_COSTS]]</f>
        <v>310</v>
      </c>
    </row>
    <row r="723" spans="1:24" x14ac:dyDescent="0.35">
      <c r="A723" s="13">
        <v>45892</v>
      </c>
      <c r="B723" s="13" t="s">
        <v>754</v>
      </c>
      <c r="C723" s="1" t="s">
        <v>776</v>
      </c>
      <c r="D723" s="1" t="s">
        <v>47</v>
      </c>
      <c r="E723" s="1" t="s">
        <v>29</v>
      </c>
      <c r="F723" s="1" t="s">
        <v>34</v>
      </c>
      <c r="G723" s="1" t="s">
        <v>37</v>
      </c>
      <c r="H723" s="2">
        <v>643.85</v>
      </c>
      <c r="I723" s="3">
        <v>1.35</v>
      </c>
      <c r="J723" s="2">
        <v>42.14</v>
      </c>
      <c r="K723" s="2">
        <v>57.01</v>
      </c>
      <c r="L723" s="2">
        <v>92.45</v>
      </c>
      <c r="M723" s="2">
        <v>0</v>
      </c>
      <c r="N723" s="2">
        <v>0</v>
      </c>
      <c r="O723" s="3">
        <v>28.1</v>
      </c>
      <c r="P723" s="3">
        <v>1.23</v>
      </c>
      <c r="Q723" s="2">
        <v>7.23</v>
      </c>
      <c r="R723" s="2">
        <v>1.66</v>
      </c>
      <c r="S723" s="2">
        <v>5.86</v>
      </c>
      <c r="T723" s="2">
        <v>9.5299999999999994</v>
      </c>
      <c r="U723" s="2">
        <v>65.19</v>
      </c>
      <c r="V723" s="2">
        <f>SUM(tbl_ProfitPerTruck[[#This Row],[Truck_Fuel_Cost]:[Overhead_Allocation]])+SUM(K722:N723)</f>
        <v>408.40999999999997</v>
      </c>
      <c r="W723" s="2">
        <f>tbl_ProfitPerTruck[[#This Row],[Final_Invoice_Amount]]-SUM(tbl_ProfitPerTruck[[#This Row],[Direct_Labor_COGS]:[Permit_Fees_COGS]])</f>
        <v>494.39</v>
      </c>
      <c r="X723" s="2">
        <f>tbl_ProfitPerTruck[[#This Row],[Final_Invoice_Amount]]-tbl_ProfitPerTruck[[#This Row],[TTL_COSTS]]</f>
        <v>235.44000000000005</v>
      </c>
    </row>
    <row r="724" spans="1:24" x14ac:dyDescent="0.35">
      <c r="A724" s="13">
        <v>45884</v>
      </c>
      <c r="B724" s="13" t="s">
        <v>754</v>
      </c>
      <c r="C724" s="1" t="s">
        <v>777</v>
      </c>
      <c r="D724" s="1" t="s">
        <v>47</v>
      </c>
      <c r="E724" s="1" t="s">
        <v>29</v>
      </c>
      <c r="F724" s="1" t="s">
        <v>34</v>
      </c>
      <c r="G724" s="1" t="s">
        <v>52</v>
      </c>
      <c r="H724" s="2">
        <v>985.88</v>
      </c>
      <c r="I724" s="3">
        <v>1.67</v>
      </c>
      <c r="J724" s="2">
        <v>46.32</v>
      </c>
      <c r="K724" s="2">
        <v>77.510000000000005</v>
      </c>
      <c r="L724" s="2">
        <v>268.47000000000003</v>
      </c>
      <c r="M724" s="2">
        <v>0</v>
      </c>
      <c r="N724" s="2">
        <v>0</v>
      </c>
      <c r="O724" s="3">
        <v>30.8</v>
      </c>
      <c r="P724" s="3">
        <v>1.39</v>
      </c>
      <c r="Q724" s="2">
        <v>6.22</v>
      </c>
      <c r="R724" s="2">
        <v>3</v>
      </c>
      <c r="S724" s="2">
        <v>6.78</v>
      </c>
      <c r="T724" s="2">
        <v>8.1199999999999992</v>
      </c>
      <c r="U724" s="2">
        <v>63.68</v>
      </c>
      <c r="V724" s="2">
        <f>SUM(tbl_ProfitPerTruck[[#This Row],[Truck_Fuel_Cost]:[Overhead_Allocation]])+SUM(K723:N724)</f>
        <v>583.24</v>
      </c>
      <c r="W724" s="2">
        <f>tbl_ProfitPerTruck[[#This Row],[Final_Invoice_Amount]]-SUM(tbl_ProfitPerTruck[[#This Row],[Direct_Labor_COGS]:[Permit_Fees_COGS]])</f>
        <v>639.9</v>
      </c>
      <c r="X724" s="2">
        <f>tbl_ProfitPerTruck[[#This Row],[Final_Invoice_Amount]]-tbl_ProfitPerTruck[[#This Row],[TTL_COSTS]]</f>
        <v>402.64</v>
      </c>
    </row>
    <row r="725" spans="1:24" x14ac:dyDescent="0.35">
      <c r="A725" s="13">
        <v>45893</v>
      </c>
      <c r="B725" s="13" t="s">
        <v>754</v>
      </c>
      <c r="C725" s="1" t="s">
        <v>778</v>
      </c>
      <c r="D725" s="1" t="s">
        <v>47</v>
      </c>
      <c r="E725" s="1" t="s">
        <v>29</v>
      </c>
      <c r="F725" s="1" t="s">
        <v>34</v>
      </c>
      <c r="G725" s="1" t="s">
        <v>43</v>
      </c>
      <c r="H725" s="2">
        <v>537.1</v>
      </c>
      <c r="I725" s="3">
        <v>1.42</v>
      </c>
      <c r="J725" s="2">
        <v>43.31</v>
      </c>
      <c r="K725" s="2">
        <v>61.41</v>
      </c>
      <c r="L725" s="2">
        <v>61.42</v>
      </c>
      <c r="M725" s="2">
        <v>0</v>
      </c>
      <c r="N725" s="2">
        <v>0</v>
      </c>
      <c r="O725" s="3">
        <v>18.3</v>
      </c>
      <c r="P725" s="3">
        <v>0.86</v>
      </c>
      <c r="Q725" s="2">
        <v>5.03</v>
      </c>
      <c r="R725" s="2">
        <v>1.84</v>
      </c>
      <c r="S725" s="2">
        <v>4.76</v>
      </c>
      <c r="T725" s="2">
        <v>11.23</v>
      </c>
      <c r="U725" s="2">
        <v>55.83</v>
      </c>
      <c r="V725" s="2">
        <f>SUM(tbl_ProfitPerTruck[[#This Row],[Truck_Fuel_Cost]:[Overhead_Allocation]])+SUM(K724:N725)</f>
        <v>547.5</v>
      </c>
      <c r="W725" s="2">
        <f>tbl_ProfitPerTruck[[#This Row],[Final_Invoice_Amount]]-SUM(tbl_ProfitPerTruck[[#This Row],[Direct_Labor_COGS]:[Permit_Fees_COGS]])</f>
        <v>414.27000000000004</v>
      </c>
      <c r="X725" s="2">
        <f>tbl_ProfitPerTruck[[#This Row],[Final_Invoice_Amount]]-tbl_ProfitPerTruck[[#This Row],[TTL_COSTS]]</f>
        <v>-10.399999999999977</v>
      </c>
    </row>
    <row r="726" spans="1:24" x14ac:dyDescent="0.35">
      <c r="A726" s="13">
        <v>45883</v>
      </c>
      <c r="B726" s="13" t="s">
        <v>754</v>
      </c>
      <c r="C726" s="1" t="s">
        <v>779</v>
      </c>
      <c r="D726" s="1" t="s">
        <v>49</v>
      </c>
      <c r="E726" s="1" t="s">
        <v>29</v>
      </c>
      <c r="F726" s="1" t="s">
        <v>34</v>
      </c>
      <c r="G726" s="1" t="s">
        <v>31</v>
      </c>
      <c r="H726" s="2">
        <v>676.07</v>
      </c>
      <c r="I726" s="3">
        <v>4.0599999999999996</v>
      </c>
      <c r="J726" s="2">
        <v>49.89</v>
      </c>
      <c r="K726" s="2">
        <v>202.75</v>
      </c>
      <c r="L726" s="2">
        <v>185.53</v>
      </c>
      <c r="M726" s="2">
        <v>0</v>
      </c>
      <c r="N726" s="2">
        <v>0</v>
      </c>
      <c r="O726" s="3">
        <v>22.7</v>
      </c>
      <c r="P726" s="3">
        <v>1.07</v>
      </c>
      <c r="Q726" s="2">
        <v>5.39</v>
      </c>
      <c r="R726" s="2">
        <v>1.84</v>
      </c>
      <c r="S726" s="2">
        <v>6.51</v>
      </c>
      <c r="T726" s="2">
        <v>10.15</v>
      </c>
      <c r="U726" s="2">
        <v>41.29</v>
      </c>
      <c r="V726" s="2">
        <f>SUM(tbl_ProfitPerTruck[[#This Row],[Truck_Fuel_Cost]:[Overhead_Allocation]])+SUM(K725:N726)</f>
        <v>576.29</v>
      </c>
      <c r="W726" s="2">
        <f>tbl_ProfitPerTruck[[#This Row],[Final_Invoice_Amount]]-SUM(tbl_ProfitPerTruck[[#This Row],[Direct_Labor_COGS]:[Permit_Fees_COGS]])</f>
        <v>287.79000000000008</v>
      </c>
      <c r="X726" s="2">
        <f>tbl_ProfitPerTruck[[#This Row],[Final_Invoice_Amount]]-tbl_ProfitPerTruck[[#This Row],[TTL_COSTS]]</f>
        <v>99.780000000000086</v>
      </c>
    </row>
    <row r="727" spans="1:24" x14ac:dyDescent="0.35">
      <c r="A727" s="13">
        <v>45872</v>
      </c>
      <c r="B727" s="13" t="s">
        <v>754</v>
      </c>
      <c r="C727" s="1" t="s">
        <v>780</v>
      </c>
      <c r="D727" s="1" t="s">
        <v>83</v>
      </c>
      <c r="E727" s="1" t="s">
        <v>29</v>
      </c>
      <c r="F727" s="1" t="s">
        <v>30</v>
      </c>
      <c r="G727" s="1" t="s">
        <v>52</v>
      </c>
      <c r="H727" s="2">
        <v>307.81</v>
      </c>
      <c r="I727" s="3">
        <v>0.5</v>
      </c>
      <c r="J727" s="2">
        <v>45.07</v>
      </c>
      <c r="K727" s="2">
        <v>22.76</v>
      </c>
      <c r="L727" s="2">
        <v>25.35</v>
      </c>
      <c r="M727" s="2">
        <v>0</v>
      </c>
      <c r="N727" s="2">
        <v>0</v>
      </c>
      <c r="O727" s="3">
        <v>28.9</v>
      </c>
      <c r="P727" s="3">
        <v>1.26</v>
      </c>
      <c r="Q727" s="2">
        <v>5.93</v>
      </c>
      <c r="R727" s="2">
        <v>2.92</v>
      </c>
      <c r="S727" s="2">
        <v>4.99</v>
      </c>
      <c r="T727" s="2">
        <v>8.76</v>
      </c>
      <c r="U727" s="2">
        <v>25</v>
      </c>
      <c r="V727" s="2">
        <f>SUM(tbl_ProfitPerTruck[[#This Row],[Truck_Fuel_Cost]:[Overhead_Allocation]])+SUM(K726:N727)</f>
        <v>483.99</v>
      </c>
      <c r="W727" s="2">
        <f>tbl_ProfitPerTruck[[#This Row],[Final_Invoice_Amount]]-SUM(tbl_ProfitPerTruck[[#This Row],[Direct_Labor_COGS]:[Permit_Fees_COGS]])</f>
        <v>259.7</v>
      </c>
      <c r="X727" s="2">
        <f>tbl_ProfitPerTruck[[#This Row],[Final_Invoice_Amount]]-tbl_ProfitPerTruck[[#This Row],[TTL_COSTS]]</f>
        <v>-176.18</v>
      </c>
    </row>
    <row r="728" spans="1:24" x14ac:dyDescent="0.35">
      <c r="A728" s="13">
        <v>45875</v>
      </c>
      <c r="B728" s="13" t="s">
        <v>754</v>
      </c>
      <c r="C728" s="1" t="s">
        <v>781</v>
      </c>
      <c r="D728" s="1" t="s">
        <v>49</v>
      </c>
      <c r="E728" s="1" t="s">
        <v>29</v>
      </c>
      <c r="F728" s="1" t="s">
        <v>34</v>
      </c>
      <c r="G728" s="1" t="s">
        <v>52</v>
      </c>
      <c r="H728" s="2">
        <v>963.47</v>
      </c>
      <c r="I728" s="3">
        <v>3.6</v>
      </c>
      <c r="J728" s="2">
        <v>45.84</v>
      </c>
      <c r="K728" s="2">
        <v>165.21</v>
      </c>
      <c r="L728" s="2">
        <v>181.85</v>
      </c>
      <c r="M728" s="2">
        <v>0</v>
      </c>
      <c r="N728" s="2">
        <v>0</v>
      </c>
      <c r="O728" s="3">
        <v>25.4</v>
      </c>
      <c r="P728" s="3">
        <v>1.29</v>
      </c>
      <c r="Q728" s="2">
        <v>6.99</v>
      </c>
      <c r="R728" s="2">
        <v>1.91</v>
      </c>
      <c r="S728" s="2">
        <v>5.25</v>
      </c>
      <c r="T728" s="2">
        <v>10.08</v>
      </c>
      <c r="U728" s="2">
        <v>86.65</v>
      </c>
      <c r="V728" s="2">
        <f>SUM(tbl_ProfitPerTruck[[#This Row],[Truck_Fuel_Cost]:[Overhead_Allocation]])+SUM(K727:N728)</f>
        <v>506.04999999999995</v>
      </c>
      <c r="W728" s="2">
        <f>tbl_ProfitPerTruck[[#This Row],[Final_Invoice_Amount]]-SUM(tbl_ProfitPerTruck[[#This Row],[Direct_Labor_COGS]:[Permit_Fees_COGS]])</f>
        <v>616.41000000000008</v>
      </c>
      <c r="X728" s="2">
        <f>tbl_ProfitPerTruck[[#This Row],[Final_Invoice_Amount]]-tbl_ProfitPerTruck[[#This Row],[TTL_COSTS]]</f>
        <v>457.42000000000007</v>
      </c>
    </row>
    <row r="729" spans="1:24" x14ac:dyDescent="0.35">
      <c r="A729" s="13">
        <v>45874</v>
      </c>
      <c r="B729" s="13" t="s">
        <v>754</v>
      </c>
      <c r="C729" s="1" t="s">
        <v>782</v>
      </c>
      <c r="D729" s="1" t="s">
        <v>57</v>
      </c>
      <c r="E729" s="1" t="s">
        <v>24</v>
      </c>
      <c r="F729" s="1" t="s">
        <v>25</v>
      </c>
      <c r="G729" s="1" t="s">
        <v>43</v>
      </c>
      <c r="H729" s="2">
        <v>7199.13</v>
      </c>
      <c r="I729" s="3">
        <v>9.7799999999999994</v>
      </c>
      <c r="J729" s="2">
        <v>42.53</v>
      </c>
      <c r="K729" s="2">
        <v>416.09</v>
      </c>
      <c r="L729" s="2">
        <v>2715.23</v>
      </c>
      <c r="M729" s="2">
        <v>0</v>
      </c>
      <c r="N729" s="2">
        <v>266.31</v>
      </c>
      <c r="O729" s="3">
        <v>8</v>
      </c>
      <c r="P729" s="3">
        <v>0.49</v>
      </c>
      <c r="Q729" s="2">
        <v>1.79</v>
      </c>
      <c r="R729" s="2">
        <v>0.8</v>
      </c>
      <c r="S729" s="2">
        <v>5.66</v>
      </c>
      <c r="T729" s="2">
        <v>8.06</v>
      </c>
      <c r="U729" s="2">
        <v>705.23</v>
      </c>
      <c r="V729" s="2">
        <f>SUM(tbl_ProfitPerTruck[[#This Row],[Truck_Fuel_Cost]:[Overhead_Allocation]])+SUM(K728:N729)</f>
        <v>4466.2299999999996</v>
      </c>
      <c r="W729" s="2">
        <f>tbl_ProfitPerTruck[[#This Row],[Final_Invoice_Amount]]-SUM(tbl_ProfitPerTruck[[#This Row],[Direct_Labor_COGS]:[Permit_Fees_COGS]])</f>
        <v>3801.5</v>
      </c>
      <c r="X729" s="2">
        <f>tbl_ProfitPerTruck[[#This Row],[Final_Invoice_Amount]]-tbl_ProfitPerTruck[[#This Row],[TTL_COSTS]]</f>
        <v>2732.9000000000005</v>
      </c>
    </row>
    <row r="730" spans="1:24" x14ac:dyDescent="0.35">
      <c r="A730" s="13">
        <v>45890</v>
      </c>
      <c r="B730" s="13" t="s">
        <v>754</v>
      </c>
      <c r="C730" s="1" t="s">
        <v>783</v>
      </c>
      <c r="D730" s="1" t="s">
        <v>42</v>
      </c>
      <c r="E730" s="1" t="s">
        <v>24</v>
      </c>
      <c r="F730" s="1" t="s">
        <v>34</v>
      </c>
      <c r="G730" s="1" t="s">
        <v>26</v>
      </c>
      <c r="H730" s="2">
        <v>1266.8499999999999</v>
      </c>
      <c r="I730" s="3">
        <v>2.82</v>
      </c>
      <c r="J730" s="2">
        <v>50.2</v>
      </c>
      <c r="K730" s="2">
        <v>141.38999999999999</v>
      </c>
      <c r="L730" s="2">
        <v>328.31</v>
      </c>
      <c r="M730" s="2">
        <v>0</v>
      </c>
      <c r="N730" s="2">
        <v>0</v>
      </c>
      <c r="O730" s="3">
        <v>8.6</v>
      </c>
      <c r="P730" s="3">
        <v>0.43</v>
      </c>
      <c r="Q730" s="2">
        <v>1.87</v>
      </c>
      <c r="R730" s="2">
        <v>0.57999999999999996</v>
      </c>
      <c r="S730" s="2">
        <v>6.31</v>
      </c>
      <c r="T730" s="2">
        <v>11.4</v>
      </c>
      <c r="U730" s="2">
        <v>100.69</v>
      </c>
      <c r="V730" s="2">
        <f>SUM(tbl_ProfitPerTruck[[#This Row],[Truck_Fuel_Cost]:[Overhead_Allocation]])+SUM(K729:N730)</f>
        <v>3988.18</v>
      </c>
      <c r="W730" s="2">
        <f>tbl_ProfitPerTruck[[#This Row],[Final_Invoice_Amount]]-SUM(tbl_ProfitPerTruck[[#This Row],[Direct_Labor_COGS]:[Permit_Fees_COGS]])</f>
        <v>797.14999999999986</v>
      </c>
      <c r="X730" s="2">
        <f>tbl_ProfitPerTruck[[#This Row],[Final_Invoice_Amount]]-tbl_ProfitPerTruck[[#This Row],[TTL_COSTS]]</f>
        <v>-2721.33</v>
      </c>
    </row>
    <row r="731" spans="1:24" x14ac:dyDescent="0.35">
      <c r="A731" s="13">
        <v>45891</v>
      </c>
      <c r="B731" s="13" t="s">
        <v>754</v>
      </c>
      <c r="C731" s="1" t="s">
        <v>784</v>
      </c>
      <c r="D731" s="1" t="s">
        <v>72</v>
      </c>
      <c r="E731" s="1" t="s">
        <v>29</v>
      </c>
      <c r="F731" s="1" t="s">
        <v>34</v>
      </c>
      <c r="G731" s="1" t="s">
        <v>35</v>
      </c>
      <c r="H731" s="2">
        <v>1061.46</v>
      </c>
      <c r="I731" s="3">
        <v>1.93</v>
      </c>
      <c r="J731" s="2">
        <v>47.13</v>
      </c>
      <c r="K731" s="2">
        <v>90.78</v>
      </c>
      <c r="L731" s="2">
        <v>137.22</v>
      </c>
      <c r="M731" s="2">
        <v>0</v>
      </c>
      <c r="N731" s="2">
        <v>0</v>
      </c>
      <c r="O731" s="3">
        <v>22.1</v>
      </c>
      <c r="P731" s="3">
        <v>1.1599999999999999</v>
      </c>
      <c r="Q731" s="2">
        <v>5.5</v>
      </c>
      <c r="R731" s="2">
        <v>1.91</v>
      </c>
      <c r="S731" s="2">
        <v>6.99</v>
      </c>
      <c r="T731" s="2">
        <v>9.1</v>
      </c>
      <c r="U731" s="2">
        <v>76.040000000000006</v>
      </c>
      <c r="V731" s="2">
        <f>SUM(tbl_ProfitPerTruck[[#This Row],[Truck_Fuel_Cost]:[Overhead_Allocation]])+SUM(K730:N731)</f>
        <v>797.24</v>
      </c>
      <c r="W731" s="2">
        <f>tbl_ProfitPerTruck[[#This Row],[Final_Invoice_Amount]]-SUM(tbl_ProfitPerTruck[[#This Row],[Direct_Labor_COGS]:[Permit_Fees_COGS]])</f>
        <v>833.46</v>
      </c>
      <c r="X731" s="2">
        <f>tbl_ProfitPerTruck[[#This Row],[Final_Invoice_Amount]]-tbl_ProfitPerTruck[[#This Row],[TTL_COSTS]]</f>
        <v>264.22000000000003</v>
      </c>
    </row>
    <row r="732" spans="1:24" x14ac:dyDescent="0.35">
      <c r="A732" s="13">
        <v>45897</v>
      </c>
      <c r="B732" s="13" t="s">
        <v>754</v>
      </c>
      <c r="C732" s="1" t="s">
        <v>785</v>
      </c>
      <c r="D732" s="1" t="s">
        <v>49</v>
      </c>
      <c r="E732" s="1" t="s">
        <v>29</v>
      </c>
      <c r="F732" s="1" t="s">
        <v>34</v>
      </c>
      <c r="G732" s="1" t="s">
        <v>52</v>
      </c>
      <c r="H732" s="2">
        <v>700.17</v>
      </c>
      <c r="I732" s="3">
        <v>2.78</v>
      </c>
      <c r="J732" s="2">
        <v>40.880000000000003</v>
      </c>
      <c r="K732" s="2">
        <v>113.71</v>
      </c>
      <c r="L732" s="2">
        <v>149.76</v>
      </c>
      <c r="M732" s="2">
        <v>0</v>
      </c>
      <c r="N732" s="2">
        <v>0</v>
      </c>
      <c r="O732" s="3">
        <v>36.799999999999997</v>
      </c>
      <c r="P732" s="3">
        <v>1.83</v>
      </c>
      <c r="Q732" s="2">
        <v>6.92</v>
      </c>
      <c r="R732" s="2">
        <v>3.85</v>
      </c>
      <c r="S732" s="2">
        <v>5.98</v>
      </c>
      <c r="T732" s="2">
        <v>9.82</v>
      </c>
      <c r="U732" s="2">
        <v>69.48</v>
      </c>
      <c r="V732" s="2">
        <f>SUM(tbl_ProfitPerTruck[[#This Row],[Truck_Fuel_Cost]:[Overhead_Allocation]])+SUM(K731:N732)</f>
        <v>587.52</v>
      </c>
      <c r="W732" s="2">
        <f>tbl_ProfitPerTruck[[#This Row],[Final_Invoice_Amount]]-SUM(tbl_ProfitPerTruck[[#This Row],[Direct_Labor_COGS]:[Permit_Fees_COGS]])</f>
        <v>436.7</v>
      </c>
      <c r="X732" s="2">
        <f>tbl_ProfitPerTruck[[#This Row],[Final_Invoice_Amount]]-tbl_ProfitPerTruck[[#This Row],[TTL_COSTS]]</f>
        <v>112.64999999999998</v>
      </c>
    </row>
    <row r="733" spans="1:24" x14ac:dyDescent="0.35">
      <c r="A733" s="13">
        <v>45896</v>
      </c>
      <c r="B733" s="13" t="s">
        <v>754</v>
      </c>
      <c r="C733" s="1" t="s">
        <v>786</v>
      </c>
      <c r="D733" s="1" t="s">
        <v>72</v>
      </c>
      <c r="E733" s="1" t="s">
        <v>29</v>
      </c>
      <c r="F733" s="1" t="s">
        <v>30</v>
      </c>
      <c r="G733" s="1" t="s">
        <v>52</v>
      </c>
      <c r="H733" s="2">
        <v>287.47000000000003</v>
      </c>
      <c r="I733" s="3">
        <v>1.48</v>
      </c>
      <c r="J733" s="2">
        <v>37.5</v>
      </c>
      <c r="K733" s="2">
        <v>55.49</v>
      </c>
      <c r="L733" s="2">
        <v>19.39</v>
      </c>
      <c r="M733" s="2">
        <v>0</v>
      </c>
      <c r="N733" s="2">
        <v>0</v>
      </c>
      <c r="O733" s="3">
        <v>28.6</v>
      </c>
      <c r="P733" s="3">
        <v>1.46</v>
      </c>
      <c r="Q733" s="2">
        <v>7.76</v>
      </c>
      <c r="R733" s="2">
        <v>1.96</v>
      </c>
      <c r="S733" s="2">
        <v>5.89</v>
      </c>
      <c r="T733" s="2">
        <v>9.75</v>
      </c>
      <c r="U733" s="2">
        <v>33.619999999999997</v>
      </c>
      <c r="V733" s="2">
        <f>SUM(tbl_ProfitPerTruck[[#This Row],[Truck_Fuel_Cost]:[Overhead_Allocation]])+SUM(K732:N733)</f>
        <v>397.33</v>
      </c>
      <c r="W733" s="2">
        <f>tbl_ProfitPerTruck[[#This Row],[Final_Invoice_Amount]]-SUM(tbl_ProfitPerTruck[[#This Row],[Direct_Labor_COGS]:[Permit_Fees_COGS]])</f>
        <v>212.59000000000003</v>
      </c>
      <c r="X733" s="2">
        <f>tbl_ProfitPerTruck[[#This Row],[Final_Invoice_Amount]]-tbl_ProfitPerTruck[[#This Row],[TTL_COSTS]]</f>
        <v>-109.85999999999996</v>
      </c>
    </row>
    <row r="734" spans="1:24" x14ac:dyDescent="0.35">
      <c r="A734" s="13">
        <v>45874</v>
      </c>
      <c r="B734" s="13" t="s">
        <v>754</v>
      </c>
      <c r="C734" s="1" t="s">
        <v>787</v>
      </c>
      <c r="D734" s="1" t="s">
        <v>49</v>
      </c>
      <c r="E734" s="1" t="s">
        <v>29</v>
      </c>
      <c r="F734" s="1" t="s">
        <v>34</v>
      </c>
      <c r="G734" s="1" t="s">
        <v>35</v>
      </c>
      <c r="H734" s="2">
        <v>725.4</v>
      </c>
      <c r="I734" s="3">
        <v>2.42</v>
      </c>
      <c r="J734" s="2">
        <v>39.39</v>
      </c>
      <c r="K734" s="2">
        <v>95.16</v>
      </c>
      <c r="L734" s="2">
        <v>172.33</v>
      </c>
      <c r="M734" s="2">
        <v>0</v>
      </c>
      <c r="N734" s="2">
        <v>0</v>
      </c>
      <c r="O734" s="3">
        <v>25.9</v>
      </c>
      <c r="P734" s="3">
        <v>1.24</v>
      </c>
      <c r="Q734" s="2">
        <v>5</v>
      </c>
      <c r="R734" s="2">
        <v>2.25</v>
      </c>
      <c r="S734" s="2">
        <v>5.69</v>
      </c>
      <c r="T734" s="2">
        <v>7.9</v>
      </c>
      <c r="U734" s="2">
        <v>80.150000000000006</v>
      </c>
      <c r="V734" s="2">
        <f>SUM(tbl_ProfitPerTruck[[#This Row],[Truck_Fuel_Cost]:[Overhead_Allocation]])+SUM(K733:N734)</f>
        <v>443.36</v>
      </c>
      <c r="W734" s="2">
        <f>tbl_ProfitPerTruck[[#This Row],[Final_Invoice_Amount]]-SUM(tbl_ProfitPerTruck[[#This Row],[Direct_Labor_COGS]:[Permit_Fees_COGS]])</f>
        <v>457.90999999999997</v>
      </c>
      <c r="X734" s="2">
        <f>tbl_ProfitPerTruck[[#This Row],[Final_Invoice_Amount]]-tbl_ProfitPerTruck[[#This Row],[TTL_COSTS]]</f>
        <v>282.03999999999996</v>
      </c>
    </row>
    <row r="735" spans="1:24" x14ac:dyDescent="0.35">
      <c r="A735" s="13">
        <v>45900</v>
      </c>
      <c r="B735" s="13" t="s">
        <v>754</v>
      </c>
      <c r="C735" s="1" t="s">
        <v>788</v>
      </c>
      <c r="D735" s="1" t="s">
        <v>42</v>
      </c>
      <c r="E735" s="1" t="s">
        <v>24</v>
      </c>
      <c r="F735" s="1" t="s">
        <v>34</v>
      </c>
      <c r="G735" s="1" t="s">
        <v>35</v>
      </c>
      <c r="H735" s="2">
        <v>633.75</v>
      </c>
      <c r="I735" s="3">
        <v>1.79</v>
      </c>
      <c r="J735" s="2">
        <v>39.299999999999997</v>
      </c>
      <c r="K735" s="2">
        <v>70.2</v>
      </c>
      <c r="L735" s="2">
        <v>124.38</v>
      </c>
      <c r="M735" s="2">
        <v>0</v>
      </c>
      <c r="N735" s="2">
        <v>0</v>
      </c>
      <c r="O735" s="3">
        <v>13.6</v>
      </c>
      <c r="P735" s="3">
        <v>0.57999999999999996</v>
      </c>
      <c r="Q735" s="2">
        <v>3.13</v>
      </c>
      <c r="R735" s="2">
        <v>0.83</v>
      </c>
      <c r="S735" s="2">
        <v>6.51</v>
      </c>
      <c r="T735" s="2">
        <v>10.77</v>
      </c>
      <c r="U735" s="2">
        <v>42.22</v>
      </c>
      <c r="V735" s="2">
        <f>SUM(tbl_ProfitPerTruck[[#This Row],[Truck_Fuel_Cost]:[Overhead_Allocation]])+SUM(K734:N735)</f>
        <v>525.53</v>
      </c>
      <c r="W735" s="2">
        <f>tbl_ProfitPerTruck[[#This Row],[Final_Invoice_Amount]]-SUM(tbl_ProfitPerTruck[[#This Row],[Direct_Labor_COGS]:[Permit_Fees_COGS]])</f>
        <v>439.17</v>
      </c>
      <c r="X735" s="2">
        <f>tbl_ProfitPerTruck[[#This Row],[Final_Invoice_Amount]]-tbl_ProfitPerTruck[[#This Row],[TTL_COSTS]]</f>
        <v>108.22000000000003</v>
      </c>
    </row>
    <row r="736" spans="1:24" x14ac:dyDescent="0.35">
      <c r="A736" s="13">
        <v>45898</v>
      </c>
      <c r="B736" s="13" t="s">
        <v>754</v>
      </c>
      <c r="C736" s="1" t="s">
        <v>789</v>
      </c>
      <c r="D736" s="1" t="s">
        <v>80</v>
      </c>
      <c r="E736" s="1" t="s">
        <v>29</v>
      </c>
      <c r="F736" s="1" t="s">
        <v>30</v>
      </c>
      <c r="G736" s="1" t="s">
        <v>43</v>
      </c>
      <c r="H736" s="2">
        <v>326.70999999999998</v>
      </c>
      <c r="I736" s="3">
        <v>1.51</v>
      </c>
      <c r="J736" s="2">
        <v>42.9</v>
      </c>
      <c r="K736" s="2">
        <v>64.89</v>
      </c>
      <c r="L736" s="2">
        <v>28.88</v>
      </c>
      <c r="M736" s="2">
        <v>0</v>
      </c>
      <c r="N736" s="2">
        <v>0</v>
      </c>
      <c r="O736" s="3">
        <v>21.6</v>
      </c>
      <c r="P736" s="3">
        <v>0.88</v>
      </c>
      <c r="Q736" s="2">
        <v>4.34</v>
      </c>
      <c r="R736" s="2">
        <v>2.0099999999999998</v>
      </c>
      <c r="S736" s="2">
        <v>5.63</v>
      </c>
      <c r="T736" s="2">
        <v>11.92</v>
      </c>
      <c r="U736" s="2">
        <v>25</v>
      </c>
      <c r="V736" s="2">
        <f>SUM(tbl_ProfitPerTruck[[#This Row],[Truck_Fuel_Cost]:[Overhead_Allocation]])+SUM(K735:N736)</f>
        <v>337.24999999999994</v>
      </c>
      <c r="W736" s="2">
        <f>tbl_ProfitPerTruck[[#This Row],[Final_Invoice_Amount]]-SUM(tbl_ProfitPerTruck[[#This Row],[Direct_Labor_COGS]:[Permit_Fees_COGS]])</f>
        <v>232.94</v>
      </c>
      <c r="X736" s="2">
        <f>tbl_ProfitPerTruck[[#This Row],[Final_Invoice_Amount]]-tbl_ProfitPerTruck[[#This Row],[TTL_COSTS]]</f>
        <v>-10.539999999999964</v>
      </c>
    </row>
    <row r="737" spans="1:24" x14ac:dyDescent="0.35">
      <c r="A737" s="13">
        <v>45897</v>
      </c>
      <c r="B737" s="13" t="s">
        <v>754</v>
      </c>
      <c r="C737" s="1" t="s">
        <v>790</v>
      </c>
      <c r="D737" s="1" t="s">
        <v>23</v>
      </c>
      <c r="E737" s="1" t="s">
        <v>24</v>
      </c>
      <c r="F737" s="1" t="s">
        <v>25</v>
      </c>
      <c r="G737" s="1" t="s">
        <v>31</v>
      </c>
      <c r="H737" s="2">
        <v>10897.21</v>
      </c>
      <c r="I737" s="3">
        <v>9.2899999999999991</v>
      </c>
      <c r="J737" s="2">
        <v>49.95</v>
      </c>
      <c r="K737" s="2">
        <v>464.03</v>
      </c>
      <c r="L737" s="2">
        <v>4127.28</v>
      </c>
      <c r="M737" s="2">
        <v>0</v>
      </c>
      <c r="N737" s="2">
        <v>126.94</v>
      </c>
      <c r="O737" s="3">
        <v>15.7</v>
      </c>
      <c r="P737" s="3">
        <v>0.82</v>
      </c>
      <c r="Q737" s="2">
        <v>3.28</v>
      </c>
      <c r="R737" s="2">
        <v>1.1100000000000001</v>
      </c>
      <c r="S737" s="2">
        <v>5.39</v>
      </c>
      <c r="T737" s="2">
        <v>10.63</v>
      </c>
      <c r="U737" s="2">
        <v>804.1</v>
      </c>
      <c r="V737" s="2">
        <f>SUM(tbl_ProfitPerTruck[[#This Row],[Truck_Fuel_Cost]:[Overhead_Allocation]])+SUM(K736:N737)</f>
        <v>5636.53</v>
      </c>
      <c r="W737" s="2">
        <f>tbl_ProfitPerTruck[[#This Row],[Final_Invoice_Amount]]-SUM(tbl_ProfitPerTruck[[#This Row],[Direct_Labor_COGS]:[Permit_Fees_COGS]])</f>
        <v>6178.96</v>
      </c>
      <c r="X737" s="2">
        <f>tbl_ProfitPerTruck[[#This Row],[Final_Invoice_Amount]]-tbl_ProfitPerTruck[[#This Row],[TTL_COSTS]]</f>
        <v>5260.6799999999994</v>
      </c>
    </row>
    <row r="738" spans="1:24" x14ac:dyDescent="0.35">
      <c r="A738" s="13">
        <v>45891</v>
      </c>
      <c r="B738" s="13" t="s">
        <v>754</v>
      </c>
      <c r="C738" s="1" t="s">
        <v>791</v>
      </c>
      <c r="D738" s="1" t="s">
        <v>42</v>
      </c>
      <c r="E738" s="1" t="s">
        <v>24</v>
      </c>
      <c r="F738" s="1" t="s">
        <v>34</v>
      </c>
      <c r="G738" s="1" t="s">
        <v>31</v>
      </c>
      <c r="H738" s="2">
        <v>813.74</v>
      </c>
      <c r="I738" s="3">
        <v>1.27</v>
      </c>
      <c r="J738" s="2">
        <v>51</v>
      </c>
      <c r="K738" s="2">
        <v>64.62</v>
      </c>
      <c r="L738" s="2">
        <v>91.56</v>
      </c>
      <c r="M738" s="2">
        <v>0</v>
      </c>
      <c r="N738" s="2">
        <v>0</v>
      </c>
      <c r="O738" s="3">
        <v>10.8</v>
      </c>
      <c r="P738" s="3">
        <v>0.68</v>
      </c>
      <c r="Q738" s="2">
        <v>1.96</v>
      </c>
      <c r="R738" s="2">
        <v>0.99</v>
      </c>
      <c r="S738" s="2">
        <v>6.19</v>
      </c>
      <c r="T738" s="2">
        <v>7.67</v>
      </c>
      <c r="U738" s="2">
        <v>56.19</v>
      </c>
      <c r="V738" s="2">
        <f>SUM(tbl_ProfitPerTruck[[#This Row],[Truck_Fuel_Cost]:[Overhead_Allocation]])+SUM(K737:N738)</f>
        <v>4947.4299999999994</v>
      </c>
      <c r="W738" s="2">
        <f>tbl_ProfitPerTruck[[#This Row],[Final_Invoice_Amount]]-SUM(tbl_ProfitPerTruck[[#This Row],[Direct_Labor_COGS]:[Permit_Fees_COGS]])</f>
        <v>657.56</v>
      </c>
      <c r="X738" s="2">
        <f>tbl_ProfitPerTruck[[#This Row],[Final_Invoice_Amount]]-tbl_ProfitPerTruck[[#This Row],[TTL_COSTS]]</f>
        <v>-4133.6899999999996</v>
      </c>
    </row>
    <row r="739" spans="1:24" x14ac:dyDescent="0.35">
      <c r="A739" s="13">
        <v>45894</v>
      </c>
      <c r="B739" s="13" t="s">
        <v>754</v>
      </c>
      <c r="C739" s="1" t="s">
        <v>792</v>
      </c>
      <c r="D739" s="1" t="s">
        <v>28</v>
      </c>
      <c r="E739" s="1" t="s">
        <v>29</v>
      </c>
      <c r="F739" s="1" t="s">
        <v>34</v>
      </c>
      <c r="G739" s="1" t="s">
        <v>52</v>
      </c>
      <c r="H739" s="2">
        <v>1377.82</v>
      </c>
      <c r="I739" s="3">
        <v>1.51</v>
      </c>
      <c r="J739" s="2">
        <v>43.71</v>
      </c>
      <c r="K739" s="2">
        <v>66.069999999999993</v>
      </c>
      <c r="L739" s="2">
        <v>350.93</v>
      </c>
      <c r="M739" s="2">
        <v>0</v>
      </c>
      <c r="N739" s="2">
        <v>0</v>
      </c>
      <c r="O739" s="3">
        <v>14.7</v>
      </c>
      <c r="P739" s="3">
        <v>0.64</v>
      </c>
      <c r="Q739" s="2">
        <v>3.2</v>
      </c>
      <c r="R739" s="2">
        <v>1.63</v>
      </c>
      <c r="S739" s="2">
        <v>6.49</v>
      </c>
      <c r="T739" s="2">
        <v>8.7100000000000009</v>
      </c>
      <c r="U739" s="2">
        <v>139.19</v>
      </c>
      <c r="V739" s="2">
        <f>SUM(tbl_ProfitPerTruck[[#This Row],[Truck_Fuel_Cost]:[Overhead_Allocation]])+SUM(K738:N739)</f>
        <v>732.40000000000009</v>
      </c>
      <c r="W739" s="2">
        <f>tbl_ProfitPerTruck[[#This Row],[Final_Invoice_Amount]]-SUM(tbl_ProfitPerTruck[[#This Row],[Direct_Labor_COGS]:[Permit_Fees_COGS]])</f>
        <v>960.81999999999994</v>
      </c>
      <c r="X739" s="2">
        <f>tbl_ProfitPerTruck[[#This Row],[Final_Invoice_Amount]]-tbl_ProfitPerTruck[[#This Row],[TTL_COSTS]]</f>
        <v>645.41999999999985</v>
      </c>
    </row>
    <row r="740" spans="1:24" x14ac:dyDescent="0.35">
      <c r="A740" s="13">
        <v>45890</v>
      </c>
      <c r="B740" s="13" t="s">
        <v>754</v>
      </c>
      <c r="C740" s="1" t="s">
        <v>793</v>
      </c>
      <c r="D740" s="1" t="s">
        <v>47</v>
      </c>
      <c r="E740" s="1" t="s">
        <v>29</v>
      </c>
      <c r="F740" s="1" t="s">
        <v>30</v>
      </c>
      <c r="G740" s="1" t="s">
        <v>26</v>
      </c>
      <c r="H740" s="2">
        <v>191.07</v>
      </c>
      <c r="I740" s="3">
        <v>0.43</v>
      </c>
      <c r="J740" s="2">
        <v>38.35</v>
      </c>
      <c r="K740" s="2">
        <v>16.54</v>
      </c>
      <c r="L740" s="2">
        <v>15.3</v>
      </c>
      <c r="M740" s="2">
        <v>0</v>
      </c>
      <c r="N740" s="2">
        <v>0</v>
      </c>
      <c r="O740" s="3">
        <v>15.4</v>
      </c>
      <c r="P740" s="3">
        <v>0.82</v>
      </c>
      <c r="Q740" s="2">
        <v>3.2</v>
      </c>
      <c r="R740" s="2">
        <v>1.67</v>
      </c>
      <c r="S740" s="2">
        <v>5.45</v>
      </c>
      <c r="T740" s="2">
        <v>10.63</v>
      </c>
      <c r="U740" s="2">
        <v>25</v>
      </c>
      <c r="V740" s="2">
        <f>SUM(tbl_ProfitPerTruck[[#This Row],[Truck_Fuel_Cost]:[Overhead_Allocation]])+SUM(K739:N740)</f>
        <v>494.79</v>
      </c>
      <c r="W740" s="2">
        <f>tbl_ProfitPerTruck[[#This Row],[Final_Invoice_Amount]]-SUM(tbl_ProfitPerTruck[[#This Row],[Direct_Labor_COGS]:[Permit_Fees_COGS]])</f>
        <v>159.22999999999999</v>
      </c>
      <c r="X740" s="2">
        <f>tbl_ProfitPerTruck[[#This Row],[Final_Invoice_Amount]]-tbl_ProfitPerTruck[[#This Row],[TTL_COSTS]]</f>
        <v>-303.72000000000003</v>
      </c>
    </row>
    <row r="741" spans="1:24" x14ac:dyDescent="0.35">
      <c r="A741" s="13">
        <v>45870</v>
      </c>
      <c r="B741" s="13" t="s">
        <v>754</v>
      </c>
      <c r="C741" s="1" t="s">
        <v>794</v>
      </c>
      <c r="D741" s="1" t="s">
        <v>23</v>
      </c>
      <c r="E741" s="1" t="s">
        <v>24</v>
      </c>
      <c r="F741" s="1" t="s">
        <v>34</v>
      </c>
      <c r="G741" s="1" t="s">
        <v>31</v>
      </c>
      <c r="H741" s="2">
        <v>759.93</v>
      </c>
      <c r="I741" s="3">
        <v>2.7</v>
      </c>
      <c r="J741" s="2">
        <v>48.31</v>
      </c>
      <c r="K741" s="2">
        <v>130.34</v>
      </c>
      <c r="L741" s="2">
        <v>186.01</v>
      </c>
      <c r="M741" s="2">
        <v>0</v>
      </c>
      <c r="N741" s="2">
        <v>0</v>
      </c>
      <c r="O741" s="3">
        <v>4.4000000000000004</v>
      </c>
      <c r="P741" s="3">
        <v>0.37</v>
      </c>
      <c r="Q741" s="2">
        <v>1.06</v>
      </c>
      <c r="R741" s="2">
        <v>0.22</v>
      </c>
      <c r="S741" s="2">
        <v>5.0599999999999996</v>
      </c>
      <c r="T741" s="2">
        <v>7.5</v>
      </c>
      <c r="U741" s="2">
        <v>62.16</v>
      </c>
      <c r="V741" s="2">
        <f>SUM(tbl_ProfitPerTruck[[#This Row],[Truck_Fuel_Cost]:[Overhead_Allocation]])+SUM(K740:N741)</f>
        <v>424.19</v>
      </c>
      <c r="W741" s="2">
        <f>tbl_ProfitPerTruck[[#This Row],[Final_Invoice_Amount]]-SUM(tbl_ProfitPerTruck[[#This Row],[Direct_Labor_COGS]:[Permit_Fees_COGS]])</f>
        <v>443.57999999999993</v>
      </c>
      <c r="X741" s="2">
        <f>tbl_ProfitPerTruck[[#This Row],[Final_Invoice_Amount]]-tbl_ProfitPerTruck[[#This Row],[TTL_COSTS]]</f>
        <v>335.73999999999995</v>
      </c>
    </row>
    <row r="742" spans="1:24" x14ac:dyDescent="0.35">
      <c r="A742" s="13">
        <v>45900</v>
      </c>
      <c r="B742" s="13" t="s">
        <v>754</v>
      </c>
      <c r="C742" s="1" t="s">
        <v>795</v>
      </c>
      <c r="D742" s="1" t="s">
        <v>33</v>
      </c>
      <c r="E742" s="1" t="s">
        <v>29</v>
      </c>
      <c r="F742" s="1" t="s">
        <v>30</v>
      </c>
      <c r="G742" s="1" t="s">
        <v>31</v>
      </c>
      <c r="H742" s="2">
        <v>372.99</v>
      </c>
      <c r="I742" s="3">
        <v>0.79</v>
      </c>
      <c r="J742" s="2">
        <v>46.44</v>
      </c>
      <c r="K742" s="2">
        <v>36.83</v>
      </c>
      <c r="L742" s="2">
        <v>26.12</v>
      </c>
      <c r="M742" s="2">
        <v>0</v>
      </c>
      <c r="N742" s="2">
        <v>0</v>
      </c>
      <c r="O742" s="3">
        <v>14.8</v>
      </c>
      <c r="P742" s="3">
        <v>0.75</v>
      </c>
      <c r="Q742" s="2">
        <v>2.97</v>
      </c>
      <c r="R742" s="2">
        <v>0.81</v>
      </c>
      <c r="S742" s="2">
        <v>5.89</v>
      </c>
      <c r="T742" s="2">
        <v>10.08</v>
      </c>
      <c r="U742" s="2">
        <v>25</v>
      </c>
      <c r="V742" s="2">
        <f>SUM(tbl_ProfitPerTruck[[#This Row],[Truck_Fuel_Cost]:[Overhead_Allocation]])+SUM(K741:N742)</f>
        <v>424.05</v>
      </c>
      <c r="W742" s="2">
        <f>tbl_ProfitPerTruck[[#This Row],[Final_Invoice_Amount]]-SUM(tbl_ProfitPerTruck[[#This Row],[Direct_Labor_COGS]:[Permit_Fees_COGS]])</f>
        <v>310.04000000000002</v>
      </c>
      <c r="X742" s="2">
        <f>tbl_ProfitPerTruck[[#This Row],[Final_Invoice_Amount]]-tbl_ProfitPerTruck[[#This Row],[TTL_COSTS]]</f>
        <v>-51.06</v>
      </c>
    </row>
    <row r="743" spans="1:24" x14ac:dyDescent="0.35">
      <c r="A743" s="13">
        <v>45891</v>
      </c>
      <c r="B743" s="13" t="s">
        <v>754</v>
      </c>
      <c r="C743" s="1" t="s">
        <v>796</v>
      </c>
      <c r="D743" s="1" t="s">
        <v>113</v>
      </c>
      <c r="E743" s="1" t="s">
        <v>29</v>
      </c>
      <c r="F743" s="1" t="s">
        <v>30</v>
      </c>
      <c r="G743" s="1" t="s">
        <v>43</v>
      </c>
      <c r="H743" s="2">
        <v>355.21</v>
      </c>
      <c r="I743" s="3">
        <v>1.24</v>
      </c>
      <c r="J743" s="2">
        <v>42.33</v>
      </c>
      <c r="K743" s="2">
        <v>52.49</v>
      </c>
      <c r="L743" s="2">
        <v>12.86</v>
      </c>
      <c r="M743" s="2">
        <v>0</v>
      </c>
      <c r="N743" s="2">
        <v>0</v>
      </c>
      <c r="O743" s="3">
        <v>2</v>
      </c>
      <c r="P743" s="3">
        <v>0.17</v>
      </c>
      <c r="Q743" s="2">
        <v>0.42</v>
      </c>
      <c r="R743" s="2">
        <v>0.12</v>
      </c>
      <c r="S743" s="2">
        <v>6.13</v>
      </c>
      <c r="T743" s="2">
        <v>9.66</v>
      </c>
      <c r="U743" s="2">
        <v>25</v>
      </c>
      <c r="V743" s="2">
        <f>SUM(tbl_ProfitPerTruck[[#This Row],[Truck_Fuel_Cost]:[Overhead_Allocation]])+SUM(K742:N743)</f>
        <v>169.63</v>
      </c>
      <c r="W743" s="2">
        <f>tbl_ProfitPerTruck[[#This Row],[Final_Invoice_Amount]]-SUM(tbl_ProfitPerTruck[[#This Row],[Direct_Labor_COGS]:[Permit_Fees_COGS]])</f>
        <v>289.86</v>
      </c>
      <c r="X743" s="2">
        <f>tbl_ProfitPerTruck[[#This Row],[Final_Invoice_Amount]]-tbl_ProfitPerTruck[[#This Row],[TTL_COSTS]]</f>
        <v>185.57999999999998</v>
      </c>
    </row>
    <row r="744" spans="1:24" x14ac:dyDescent="0.35">
      <c r="A744" s="13">
        <v>45900</v>
      </c>
      <c r="B744" s="13" t="s">
        <v>754</v>
      </c>
      <c r="C744" s="1" t="s">
        <v>797</v>
      </c>
      <c r="D744" s="1" t="s">
        <v>33</v>
      </c>
      <c r="E744" s="1" t="s">
        <v>29</v>
      </c>
      <c r="F744" s="1" t="s">
        <v>34</v>
      </c>
      <c r="G744" s="1" t="s">
        <v>52</v>
      </c>
      <c r="H744" s="2">
        <v>720.35</v>
      </c>
      <c r="I744" s="3">
        <v>2.68</v>
      </c>
      <c r="J744" s="2">
        <v>47.83</v>
      </c>
      <c r="K744" s="2">
        <v>127.97</v>
      </c>
      <c r="L744" s="2">
        <v>107.83</v>
      </c>
      <c r="M744" s="2">
        <v>0</v>
      </c>
      <c r="N744" s="2">
        <v>0</v>
      </c>
      <c r="O744" s="3">
        <v>6.5</v>
      </c>
      <c r="P744" s="3">
        <v>0.26</v>
      </c>
      <c r="Q744" s="2">
        <v>1.34</v>
      </c>
      <c r="R744" s="2">
        <v>0.55000000000000004</v>
      </c>
      <c r="S744" s="2">
        <v>7.4</v>
      </c>
      <c r="T744" s="2">
        <v>11.16</v>
      </c>
      <c r="U744" s="2">
        <v>55.52</v>
      </c>
      <c r="V744" s="2">
        <f>SUM(tbl_ProfitPerTruck[[#This Row],[Truck_Fuel_Cost]:[Overhead_Allocation]])+SUM(K743:N744)</f>
        <v>377.12</v>
      </c>
      <c r="W744" s="2">
        <f>tbl_ProfitPerTruck[[#This Row],[Final_Invoice_Amount]]-SUM(tbl_ProfitPerTruck[[#This Row],[Direct_Labor_COGS]:[Permit_Fees_COGS]])</f>
        <v>484.55</v>
      </c>
      <c r="X744" s="2">
        <f>tbl_ProfitPerTruck[[#This Row],[Final_Invoice_Amount]]-tbl_ProfitPerTruck[[#This Row],[TTL_COSTS]]</f>
        <v>343.23</v>
      </c>
    </row>
    <row r="745" spans="1:24" x14ac:dyDescent="0.35">
      <c r="A745" s="13">
        <v>45895</v>
      </c>
      <c r="B745" s="13" t="s">
        <v>754</v>
      </c>
      <c r="C745" s="1" t="s">
        <v>798</v>
      </c>
      <c r="D745" s="1" t="s">
        <v>45</v>
      </c>
      <c r="E745" s="1" t="s">
        <v>29</v>
      </c>
      <c r="F745" s="1" t="s">
        <v>30</v>
      </c>
      <c r="G745" s="1" t="s">
        <v>31</v>
      </c>
      <c r="H745" s="2">
        <v>368.65</v>
      </c>
      <c r="I745" s="3">
        <v>1.1599999999999999</v>
      </c>
      <c r="J745" s="2">
        <v>44.26</v>
      </c>
      <c r="K745" s="2">
        <v>51.37</v>
      </c>
      <c r="L745" s="2">
        <v>32.86</v>
      </c>
      <c r="M745" s="2">
        <v>0</v>
      </c>
      <c r="N745" s="2">
        <v>0</v>
      </c>
      <c r="O745" s="3">
        <v>23.3</v>
      </c>
      <c r="P745" s="3">
        <v>1.08</v>
      </c>
      <c r="Q745" s="2">
        <v>5.22</v>
      </c>
      <c r="R745" s="2">
        <v>2.2000000000000002</v>
      </c>
      <c r="S745" s="2">
        <v>6.82</v>
      </c>
      <c r="T745" s="2">
        <v>7.17</v>
      </c>
      <c r="U745" s="2">
        <v>35.24</v>
      </c>
      <c r="V745" s="2">
        <f>SUM(tbl_ProfitPerTruck[[#This Row],[Truck_Fuel_Cost]:[Overhead_Allocation]])+SUM(K744:N745)</f>
        <v>376.68000000000006</v>
      </c>
      <c r="W745" s="2">
        <f>tbl_ProfitPerTruck[[#This Row],[Final_Invoice_Amount]]-SUM(tbl_ProfitPerTruck[[#This Row],[Direct_Labor_COGS]:[Permit_Fees_COGS]])</f>
        <v>284.41999999999996</v>
      </c>
      <c r="X745" s="2">
        <f>tbl_ProfitPerTruck[[#This Row],[Final_Invoice_Amount]]-tbl_ProfitPerTruck[[#This Row],[TTL_COSTS]]</f>
        <v>-8.0300000000000864</v>
      </c>
    </row>
    <row r="746" spans="1:24" x14ac:dyDescent="0.35">
      <c r="A746" s="13">
        <v>45888</v>
      </c>
      <c r="B746" s="13" t="s">
        <v>754</v>
      </c>
      <c r="C746" s="1" t="s">
        <v>799</v>
      </c>
      <c r="D746" s="1" t="s">
        <v>33</v>
      </c>
      <c r="E746" s="1" t="s">
        <v>29</v>
      </c>
      <c r="F746" s="1" t="s">
        <v>34</v>
      </c>
      <c r="G746" s="1" t="s">
        <v>31</v>
      </c>
      <c r="H746" s="2">
        <v>680.2</v>
      </c>
      <c r="I746" s="3">
        <v>1.45</v>
      </c>
      <c r="J746" s="2">
        <v>42.91</v>
      </c>
      <c r="K746" s="2">
        <v>62.21</v>
      </c>
      <c r="L746" s="2">
        <v>73.42</v>
      </c>
      <c r="M746" s="2">
        <v>0</v>
      </c>
      <c r="N746" s="2">
        <v>0</v>
      </c>
      <c r="O746" s="3">
        <v>22</v>
      </c>
      <c r="P746" s="3">
        <v>1.02</v>
      </c>
      <c r="Q746" s="2">
        <v>4.87</v>
      </c>
      <c r="R746" s="2">
        <v>1.79</v>
      </c>
      <c r="S746" s="2">
        <v>6.98</v>
      </c>
      <c r="T746" s="2">
        <v>7.49</v>
      </c>
      <c r="U746" s="2">
        <v>69.540000000000006</v>
      </c>
      <c r="V746" s="2">
        <f>SUM(tbl_ProfitPerTruck[[#This Row],[Truck_Fuel_Cost]:[Overhead_Allocation]])+SUM(K745:N746)</f>
        <v>310.53000000000003</v>
      </c>
      <c r="W746" s="2">
        <f>tbl_ProfitPerTruck[[#This Row],[Final_Invoice_Amount]]-SUM(tbl_ProfitPerTruck[[#This Row],[Direct_Labor_COGS]:[Permit_Fees_COGS]])</f>
        <v>544.57000000000005</v>
      </c>
      <c r="X746" s="2">
        <f>tbl_ProfitPerTruck[[#This Row],[Final_Invoice_Amount]]-tbl_ProfitPerTruck[[#This Row],[TTL_COSTS]]</f>
        <v>369.67</v>
      </c>
    </row>
    <row r="747" spans="1:24" x14ac:dyDescent="0.35">
      <c r="A747" s="13">
        <v>45896</v>
      </c>
      <c r="B747" s="13" t="s">
        <v>754</v>
      </c>
      <c r="C747" s="1" t="s">
        <v>800</v>
      </c>
      <c r="D747" s="1" t="s">
        <v>33</v>
      </c>
      <c r="E747" s="1" t="s">
        <v>29</v>
      </c>
      <c r="F747" s="1" t="s">
        <v>34</v>
      </c>
      <c r="G747" s="1" t="s">
        <v>37</v>
      </c>
      <c r="H747" s="2">
        <v>1048.73</v>
      </c>
      <c r="I747" s="3">
        <v>3.28</v>
      </c>
      <c r="J747" s="2">
        <v>49.23</v>
      </c>
      <c r="K747" s="2">
        <v>161.44999999999999</v>
      </c>
      <c r="L747" s="2">
        <v>125.06</v>
      </c>
      <c r="M747" s="2">
        <v>0</v>
      </c>
      <c r="N747" s="2">
        <v>0</v>
      </c>
      <c r="O747" s="3">
        <v>22.2</v>
      </c>
      <c r="P747" s="3">
        <v>1.06</v>
      </c>
      <c r="Q747" s="2">
        <v>5.55</v>
      </c>
      <c r="R747" s="2">
        <v>2.0299999999999998</v>
      </c>
      <c r="S747" s="2">
        <v>7</v>
      </c>
      <c r="T747" s="2">
        <v>7.36</v>
      </c>
      <c r="U747" s="2">
        <v>106.39</v>
      </c>
      <c r="V747" s="2">
        <f>SUM(tbl_ProfitPerTruck[[#This Row],[Truck_Fuel_Cost]:[Overhead_Allocation]])+SUM(K746:N747)</f>
        <v>550.47</v>
      </c>
      <c r="W747" s="2">
        <f>tbl_ProfitPerTruck[[#This Row],[Final_Invoice_Amount]]-SUM(tbl_ProfitPerTruck[[#This Row],[Direct_Labor_COGS]:[Permit_Fees_COGS]])</f>
        <v>762.22</v>
      </c>
      <c r="X747" s="2">
        <f>tbl_ProfitPerTruck[[#This Row],[Final_Invoice_Amount]]-tbl_ProfitPerTruck[[#This Row],[TTL_COSTS]]</f>
        <v>498.26</v>
      </c>
    </row>
    <row r="748" spans="1:24" x14ac:dyDescent="0.35">
      <c r="A748" s="13">
        <v>45890</v>
      </c>
      <c r="B748" s="13" t="s">
        <v>754</v>
      </c>
      <c r="C748" s="1" t="s">
        <v>801</v>
      </c>
      <c r="D748" s="1" t="s">
        <v>42</v>
      </c>
      <c r="E748" s="1" t="s">
        <v>24</v>
      </c>
      <c r="F748" s="1" t="s">
        <v>25</v>
      </c>
      <c r="G748" s="1" t="s">
        <v>26</v>
      </c>
      <c r="H748" s="2">
        <v>11776.97</v>
      </c>
      <c r="I748" s="3">
        <v>12.93</v>
      </c>
      <c r="J748" s="2">
        <v>44.88</v>
      </c>
      <c r="K748" s="2">
        <v>580.30999999999995</v>
      </c>
      <c r="L748" s="2">
        <v>4489.28</v>
      </c>
      <c r="M748" s="2">
        <v>0</v>
      </c>
      <c r="N748" s="2">
        <v>209.64</v>
      </c>
      <c r="O748" s="3">
        <v>15.9</v>
      </c>
      <c r="P748" s="3">
        <v>0.72</v>
      </c>
      <c r="Q748" s="2">
        <v>4.25</v>
      </c>
      <c r="R748" s="2">
        <v>0.97</v>
      </c>
      <c r="S748" s="2">
        <v>5.12</v>
      </c>
      <c r="T748" s="2">
        <v>10.44</v>
      </c>
      <c r="U748" s="2">
        <v>955.66</v>
      </c>
      <c r="V748" s="2">
        <f>SUM(tbl_ProfitPerTruck[[#This Row],[Truck_Fuel_Cost]:[Overhead_Allocation]])+SUM(K747:N748)</f>
        <v>6542.1799999999994</v>
      </c>
      <c r="W748" s="2">
        <f>tbl_ProfitPerTruck[[#This Row],[Final_Invoice_Amount]]-SUM(tbl_ProfitPerTruck[[#This Row],[Direct_Labor_COGS]:[Permit_Fees_COGS]])</f>
        <v>6497.7399999999989</v>
      </c>
      <c r="X748" s="2">
        <f>tbl_ProfitPerTruck[[#This Row],[Final_Invoice_Amount]]-tbl_ProfitPerTruck[[#This Row],[TTL_COSTS]]</f>
        <v>5234.79</v>
      </c>
    </row>
    <row r="749" spans="1:24" x14ac:dyDescent="0.35">
      <c r="A749" s="13">
        <v>45879</v>
      </c>
      <c r="B749" s="13" t="s">
        <v>754</v>
      </c>
      <c r="C749" s="1" t="s">
        <v>802</v>
      </c>
      <c r="D749" s="1" t="s">
        <v>57</v>
      </c>
      <c r="E749" s="1" t="s">
        <v>24</v>
      </c>
      <c r="F749" s="1" t="s">
        <v>34</v>
      </c>
      <c r="G749" s="1" t="s">
        <v>35</v>
      </c>
      <c r="H749" s="2">
        <v>1093.1099999999999</v>
      </c>
      <c r="I749" s="3">
        <v>2.9</v>
      </c>
      <c r="J749" s="2">
        <v>46.45</v>
      </c>
      <c r="K749" s="2">
        <v>134.63</v>
      </c>
      <c r="L749" s="2">
        <v>137.75</v>
      </c>
      <c r="M749" s="2">
        <v>0</v>
      </c>
      <c r="N749" s="2">
        <v>0</v>
      </c>
      <c r="O749" s="3">
        <v>2.5</v>
      </c>
      <c r="P749" s="3">
        <v>0.15</v>
      </c>
      <c r="Q749" s="2">
        <v>0.69</v>
      </c>
      <c r="R749" s="2">
        <v>0.27</v>
      </c>
      <c r="S749" s="2">
        <v>5.04</v>
      </c>
      <c r="T749" s="2">
        <v>9.0299999999999994</v>
      </c>
      <c r="U749" s="2">
        <v>88.91</v>
      </c>
      <c r="V749" s="2">
        <f>SUM(tbl_ProfitPerTruck[[#This Row],[Truck_Fuel_Cost]:[Overhead_Allocation]])+SUM(K748:N749)</f>
        <v>5655.55</v>
      </c>
      <c r="W749" s="2">
        <f>tbl_ProfitPerTruck[[#This Row],[Final_Invoice_Amount]]-SUM(tbl_ProfitPerTruck[[#This Row],[Direct_Labor_COGS]:[Permit_Fees_COGS]])</f>
        <v>820.7299999999999</v>
      </c>
      <c r="X749" s="2">
        <f>tbl_ProfitPerTruck[[#This Row],[Final_Invoice_Amount]]-tbl_ProfitPerTruck[[#This Row],[TTL_COSTS]]</f>
        <v>-4562.4400000000005</v>
      </c>
    </row>
    <row r="750" spans="1:24" x14ac:dyDescent="0.35">
      <c r="A750" s="13">
        <v>45877</v>
      </c>
      <c r="B750" s="13" t="s">
        <v>754</v>
      </c>
      <c r="C750" s="1" t="s">
        <v>803</v>
      </c>
      <c r="D750" s="1" t="s">
        <v>72</v>
      </c>
      <c r="E750" s="1" t="s">
        <v>29</v>
      </c>
      <c r="F750" s="1" t="s">
        <v>34</v>
      </c>
      <c r="G750" s="1" t="s">
        <v>35</v>
      </c>
      <c r="H750" s="2">
        <v>683.01</v>
      </c>
      <c r="I750" s="3">
        <v>3.78</v>
      </c>
      <c r="J750" s="2">
        <v>47.96</v>
      </c>
      <c r="K750" s="2">
        <v>181.26</v>
      </c>
      <c r="L750" s="2">
        <v>155.33000000000001</v>
      </c>
      <c r="M750" s="2">
        <v>0</v>
      </c>
      <c r="N750" s="2">
        <v>0</v>
      </c>
      <c r="O750" s="3">
        <v>9.9</v>
      </c>
      <c r="P750" s="3">
        <v>0.4</v>
      </c>
      <c r="Q750" s="2">
        <v>2.7</v>
      </c>
      <c r="R750" s="2">
        <v>0.54</v>
      </c>
      <c r="S750" s="2">
        <v>4.67</v>
      </c>
      <c r="T750" s="2">
        <v>7.94</v>
      </c>
      <c r="U750" s="2">
        <v>78.25</v>
      </c>
      <c r="V750" s="2">
        <f>SUM(tbl_ProfitPerTruck[[#This Row],[Truck_Fuel_Cost]:[Overhead_Allocation]])+SUM(K749:N750)</f>
        <v>703.07</v>
      </c>
      <c r="W750" s="2">
        <f>tbl_ProfitPerTruck[[#This Row],[Final_Invoice_Amount]]-SUM(tbl_ProfitPerTruck[[#This Row],[Direct_Labor_COGS]:[Permit_Fees_COGS]])</f>
        <v>346.41999999999996</v>
      </c>
      <c r="X750" s="2">
        <f>tbl_ProfitPerTruck[[#This Row],[Final_Invoice_Amount]]-tbl_ProfitPerTruck[[#This Row],[TTL_COSTS]]</f>
        <v>-20.060000000000059</v>
      </c>
    </row>
    <row r="751" spans="1:24" x14ac:dyDescent="0.35">
      <c r="A751" s="13">
        <v>45873</v>
      </c>
      <c r="B751" s="13" t="s">
        <v>754</v>
      </c>
      <c r="C751" s="1" t="s">
        <v>804</v>
      </c>
      <c r="D751" s="1" t="s">
        <v>39</v>
      </c>
      <c r="E751" s="1" t="s">
        <v>40</v>
      </c>
      <c r="F751" s="1" t="s">
        <v>34</v>
      </c>
      <c r="G751" s="1" t="s">
        <v>35</v>
      </c>
      <c r="H751" s="2">
        <v>697.28</v>
      </c>
      <c r="I751" s="3">
        <v>2.6</v>
      </c>
      <c r="J751" s="2">
        <v>45.5</v>
      </c>
      <c r="K751" s="2">
        <v>118.51</v>
      </c>
      <c r="L751" s="2">
        <v>166.87</v>
      </c>
      <c r="M751" s="2">
        <v>0</v>
      </c>
      <c r="N751" s="2">
        <v>0</v>
      </c>
      <c r="O751" s="3">
        <v>14.7</v>
      </c>
      <c r="P751" s="3">
        <v>0.81</v>
      </c>
      <c r="Q751" s="2">
        <v>3.36</v>
      </c>
      <c r="R751" s="2">
        <v>0.94</v>
      </c>
      <c r="S751" s="2">
        <v>6.71</v>
      </c>
      <c r="T751" s="2">
        <v>10.5</v>
      </c>
      <c r="U751" s="2">
        <v>52.14</v>
      </c>
      <c r="V751" s="2">
        <f>SUM(tbl_ProfitPerTruck[[#This Row],[Truck_Fuel_Cost]:[Overhead_Allocation]])+SUM(K750:N751)</f>
        <v>695.62</v>
      </c>
      <c r="W751" s="2">
        <f>tbl_ProfitPerTruck[[#This Row],[Final_Invoice_Amount]]-SUM(tbl_ProfitPerTruck[[#This Row],[Direct_Labor_COGS]:[Permit_Fees_COGS]])</f>
        <v>411.9</v>
      </c>
      <c r="X751" s="2">
        <f>tbl_ProfitPerTruck[[#This Row],[Final_Invoice_Amount]]-tbl_ProfitPerTruck[[#This Row],[TTL_COSTS]]</f>
        <v>1.6599999999999682</v>
      </c>
    </row>
    <row r="752" spans="1:24" x14ac:dyDescent="0.35">
      <c r="A752" s="13">
        <v>45897</v>
      </c>
      <c r="B752" s="13" t="s">
        <v>754</v>
      </c>
      <c r="C752" s="1" t="s">
        <v>805</v>
      </c>
      <c r="D752" s="1" t="s">
        <v>42</v>
      </c>
      <c r="E752" s="1" t="s">
        <v>24</v>
      </c>
      <c r="F752" s="1" t="s">
        <v>34</v>
      </c>
      <c r="G752" s="1" t="s">
        <v>35</v>
      </c>
      <c r="H752" s="2">
        <v>963.47</v>
      </c>
      <c r="I752" s="3">
        <v>2.16</v>
      </c>
      <c r="J752" s="2">
        <v>46.85</v>
      </c>
      <c r="K752" s="2">
        <v>101.24</v>
      </c>
      <c r="L752" s="2">
        <v>146.72</v>
      </c>
      <c r="M752" s="2">
        <v>0</v>
      </c>
      <c r="N752" s="2">
        <v>0</v>
      </c>
      <c r="O752" s="3">
        <v>25.1</v>
      </c>
      <c r="P752" s="3">
        <v>1.0900000000000001</v>
      </c>
      <c r="Q752" s="2">
        <v>6.82</v>
      </c>
      <c r="R752" s="2">
        <v>1.99</v>
      </c>
      <c r="S752" s="2">
        <v>5.34</v>
      </c>
      <c r="T752" s="2">
        <v>9.35</v>
      </c>
      <c r="U752" s="2">
        <v>110.87</v>
      </c>
      <c r="V752" s="2">
        <f>SUM(tbl_ProfitPerTruck[[#This Row],[Truck_Fuel_Cost]:[Overhead_Allocation]])+SUM(K751:N752)</f>
        <v>667.71</v>
      </c>
      <c r="W752" s="2">
        <f>tbl_ProfitPerTruck[[#This Row],[Final_Invoice_Amount]]-SUM(tbl_ProfitPerTruck[[#This Row],[Direct_Labor_COGS]:[Permit_Fees_COGS]])</f>
        <v>715.51</v>
      </c>
      <c r="X752" s="2">
        <f>tbl_ProfitPerTruck[[#This Row],[Final_Invoice_Amount]]-tbl_ProfitPerTruck[[#This Row],[TTL_COSTS]]</f>
        <v>295.76</v>
      </c>
    </row>
    <row r="753" spans="1:24" x14ac:dyDescent="0.35">
      <c r="A753" s="13">
        <v>45874</v>
      </c>
      <c r="B753" s="13" t="s">
        <v>754</v>
      </c>
      <c r="C753" s="1" t="s">
        <v>806</v>
      </c>
      <c r="D753" s="1" t="s">
        <v>49</v>
      </c>
      <c r="E753" s="1" t="s">
        <v>29</v>
      </c>
      <c r="F753" s="1" t="s">
        <v>34</v>
      </c>
      <c r="G753" s="1" t="s">
        <v>26</v>
      </c>
      <c r="H753" s="2">
        <v>456.75</v>
      </c>
      <c r="I753" s="3">
        <v>1.36</v>
      </c>
      <c r="J753" s="2">
        <v>48.98</v>
      </c>
      <c r="K753" s="2">
        <v>66.510000000000005</v>
      </c>
      <c r="L753" s="2">
        <v>49.59</v>
      </c>
      <c r="M753" s="2">
        <v>0</v>
      </c>
      <c r="N753" s="2">
        <v>0</v>
      </c>
      <c r="O753" s="3">
        <v>20.3</v>
      </c>
      <c r="P753" s="3">
        <v>0.94</v>
      </c>
      <c r="Q753" s="2">
        <v>3.97</v>
      </c>
      <c r="R753" s="2">
        <v>2</v>
      </c>
      <c r="S753" s="2">
        <v>4.82</v>
      </c>
      <c r="T753" s="2">
        <v>10.32</v>
      </c>
      <c r="U753" s="2">
        <v>35.25</v>
      </c>
      <c r="V753" s="2">
        <f>SUM(tbl_ProfitPerTruck[[#This Row],[Truck_Fuel_Cost]:[Overhead_Allocation]])+SUM(K752:N753)</f>
        <v>420.41999999999996</v>
      </c>
      <c r="W753" s="2">
        <f>tbl_ProfitPerTruck[[#This Row],[Final_Invoice_Amount]]-SUM(tbl_ProfitPerTruck[[#This Row],[Direct_Labor_COGS]:[Permit_Fees_COGS]])</f>
        <v>340.65</v>
      </c>
      <c r="X753" s="2">
        <f>tbl_ProfitPerTruck[[#This Row],[Final_Invoice_Amount]]-tbl_ProfitPerTruck[[#This Row],[TTL_COSTS]]</f>
        <v>36.330000000000041</v>
      </c>
    </row>
    <row r="754" spans="1:24" x14ac:dyDescent="0.35">
      <c r="A754" s="13">
        <v>45872</v>
      </c>
      <c r="B754" s="13" t="s">
        <v>754</v>
      </c>
      <c r="C754" s="1" t="s">
        <v>807</v>
      </c>
      <c r="D754" s="1" t="s">
        <v>39</v>
      </c>
      <c r="E754" s="1" t="s">
        <v>40</v>
      </c>
      <c r="F754" s="1" t="s">
        <v>30</v>
      </c>
      <c r="G754" s="1" t="s">
        <v>26</v>
      </c>
      <c r="H754" s="2">
        <v>385.88</v>
      </c>
      <c r="I754" s="3">
        <v>1.37</v>
      </c>
      <c r="J754" s="2">
        <v>42.64</v>
      </c>
      <c r="K754" s="2">
        <v>58.49</v>
      </c>
      <c r="L754" s="2">
        <v>29.62</v>
      </c>
      <c r="M754" s="2">
        <v>0</v>
      </c>
      <c r="N754" s="2">
        <v>0</v>
      </c>
      <c r="O754" s="3">
        <v>23.1</v>
      </c>
      <c r="P754" s="3">
        <v>0.98</v>
      </c>
      <c r="Q754" s="2">
        <v>5.32</v>
      </c>
      <c r="R754" s="2">
        <v>1.41</v>
      </c>
      <c r="S754" s="2">
        <v>5.75</v>
      </c>
      <c r="T754" s="2">
        <v>11.16</v>
      </c>
      <c r="U754" s="2">
        <v>46.01</v>
      </c>
      <c r="V754" s="2">
        <f>SUM(tbl_ProfitPerTruck[[#This Row],[Truck_Fuel_Cost]:[Overhead_Allocation]])+SUM(K753:N754)</f>
        <v>273.86</v>
      </c>
      <c r="W754" s="2">
        <f>tbl_ProfitPerTruck[[#This Row],[Final_Invoice_Amount]]-SUM(tbl_ProfitPerTruck[[#This Row],[Direct_Labor_COGS]:[Permit_Fees_COGS]])</f>
        <v>297.77</v>
      </c>
      <c r="X754" s="2">
        <f>tbl_ProfitPerTruck[[#This Row],[Final_Invoice_Amount]]-tbl_ProfitPerTruck[[#This Row],[TTL_COSTS]]</f>
        <v>112.01999999999998</v>
      </c>
    </row>
    <row r="755" spans="1:24" x14ac:dyDescent="0.35">
      <c r="A755" s="13">
        <v>45898</v>
      </c>
      <c r="B755" s="13" t="s">
        <v>754</v>
      </c>
      <c r="C755" s="1" t="s">
        <v>808</v>
      </c>
      <c r="D755" s="1" t="s">
        <v>33</v>
      </c>
      <c r="E755" s="1" t="s">
        <v>29</v>
      </c>
      <c r="F755" s="1" t="s">
        <v>34</v>
      </c>
      <c r="G755" s="1" t="s">
        <v>43</v>
      </c>
      <c r="H755" s="2">
        <v>689.14</v>
      </c>
      <c r="I755" s="3">
        <v>1.48</v>
      </c>
      <c r="J755" s="2">
        <v>43.02</v>
      </c>
      <c r="K755" s="2">
        <v>63.47</v>
      </c>
      <c r="L755" s="2">
        <v>96.81</v>
      </c>
      <c r="M755" s="2">
        <v>0</v>
      </c>
      <c r="N755" s="2">
        <v>0</v>
      </c>
      <c r="O755" s="3">
        <v>12</v>
      </c>
      <c r="P755" s="3">
        <v>0.6</v>
      </c>
      <c r="Q755" s="2">
        <v>2.84</v>
      </c>
      <c r="R755" s="2">
        <v>1.39</v>
      </c>
      <c r="S755" s="2">
        <v>5.09</v>
      </c>
      <c r="T755" s="2">
        <v>10.210000000000001</v>
      </c>
      <c r="U755" s="2">
        <v>75.14</v>
      </c>
      <c r="V755" s="2">
        <f>SUM(tbl_ProfitPerTruck[[#This Row],[Truck_Fuel_Cost]:[Overhead_Allocation]])+SUM(K754:N755)</f>
        <v>343.06</v>
      </c>
      <c r="W755" s="2">
        <f>tbl_ProfitPerTruck[[#This Row],[Final_Invoice_Amount]]-SUM(tbl_ProfitPerTruck[[#This Row],[Direct_Labor_COGS]:[Permit_Fees_COGS]])</f>
        <v>528.86</v>
      </c>
      <c r="X755" s="2">
        <f>tbl_ProfitPerTruck[[#This Row],[Final_Invoice_Amount]]-tbl_ProfitPerTruck[[#This Row],[TTL_COSTS]]</f>
        <v>346.08</v>
      </c>
    </row>
    <row r="756" spans="1:24" x14ac:dyDescent="0.35">
      <c r="A756" s="13">
        <v>45890</v>
      </c>
      <c r="B756" s="13" t="s">
        <v>754</v>
      </c>
      <c r="C756" s="1" t="s">
        <v>809</v>
      </c>
      <c r="D756" s="1" t="s">
        <v>57</v>
      </c>
      <c r="E756" s="1" t="s">
        <v>24</v>
      </c>
      <c r="F756" s="1" t="s">
        <v>25</v>
      </c>
      <c r="G756" s="1" t="s">
        <v>35</v>
      </c>
      <c r="H756" s="2">
        <v>11289.92</v>
      </c>
      <c r="I756" s="3">
        <v>9.83</v>
      </c>
      <c r="J756" s="2">
        <v>49.78</v>
      </c>
      <c r="K756" s="2">
        <v>489.41</v>
      </c>
      <c r="L756" s="2">
        <v>3321.12</v>
      </c>
      <c r="M756" s="2">
        <v>489.72</v>
      </c>
      <c r="N756" s="2">
        <v>188.3</v>
      </c>
      <c r="O756" s="3">
        <v>2.9</v>
      </c>
      <c r="P756" s="3">
        <v>0.2</v>
      </c>
      <c r="Q756" s="2">
        <v>0.63</v>
      </c>
      <c r="R756" s="2">
        <v>0.26</v>
      </c>
      <c r="S756" s="2">
        <v>6.05</v>
      </c>
      <c r="T756" s="2">
        <v>10.43</v>
      </c>
      <c r="U756" s="2">
        <v>1117.3900000000001</v>
      </c>
      <c r="V756" s="2">
        <f>SUM(tbl_ProfitPerTruck[[#This Row],[Truck_Fuel_Cost]:[Overhead_Allocation]])+SUM(K755:N756)</f>
        <v>5783.59</v>
      </c>
      <c r="W756" s="2">
        <f>tbl_ProfitPerTruck[[#This Row],[Final_Invoice_Amount]]-SUM(tbl_ProfitPerTruck[[#This Row],[Direct_Labor_COGS]:[Permit_Fees_COGS]])</f>
        <v>6801.37</v>
      </c>
      <c r="X756" s="2">
        <f>tbl_ProfitPerTruck[[#This Row],[Final_Invoice_Amount]]-tbl_ProfitPerTruck[[#This Row],[TTL_COSTS]]</f>
        <v>5506.33</v>
      </c>
    </row>
    <row r="757" spans="1:24" x14ac:dyDescent="0.35">
      <c r="A757" s="13">
        <v>45891</v>
      </c>
      <c r="B757" s="13" t="s">
        <v>754</v>
      </c>
      <c r="C757" s="1" t="s">
        <v>810</v>
      </c>
      <c r="D757" s="1" t="s">
        <v>42</v>
      </c>
      <c r="E757" s="1" t="s">
        <v>24</v>
      </c>
      <c r="F757" s="1" t="s">
        <v>25</v>
      </c>
      <c r="G757" s="1" t="s">
        <v>37</v>
      </c>
      <c r="H757" s="2">
        <v>12084.03</v>
      </c>
      <c r="I757" s="3">
        <v>5.93</v>
      </c>
      <c r="J757" s="2">
        <v>36.729999999999997</v>
      </c>
      <c r="K757" s="2">
        <v>217.75</v>
      </c>
      <c r="L757" s="2">
        <v>4120.62</v>
      </c>
      <c r="M757" s="2">
        <v>0</v>
      </c>
      <c r="N757" s="2">
        <v>81.59</v>
      </c>
      <c r="O757" s="3">
        <v>18.8</v>
      </c>
      <c r="P757" s="3">
        <v>0.85</v>
      </c>
      <c r="Q757" s="2">
        <v>4.93</v>
      </c>
      <c r="R757" s="2">
        <v>1.67</v>
      </c>
      <c r="S757" s="2">
        <v>5.85</v>
      </c>
      <c r="T757" s="2">
        <v>8.43</v>
      </c>
      <c r="U757" s="2">
        <v>941.13</v>
      </c>
      <c r="V757" s="2">
        <f>SUM(tbl_ProfitPerTruck[[#This Row],[Truck_Fuel_Cost]:[Overhead_Allocation]])+SUM(K756:N757)</f>
        <v>9870.52</v>
      </c>
      <c r="W757" s="2">
        <f>tbl_ProfitPerTruck[[#This Row],[Final_Invoice_Amount]]-SUM(tbl_ProfitPerTruck[[#This Row],[Direct_Labor_COGS]:[Permit_Fees_COGS]])</f>
        <v>7664.0700000000006</v>
      </c>
      <c r="X757" s="2">
        <f>tbl_ProfitPerTruck[[#This Row],[Final_Invoice_Amount]]-tbl_ProfitPerTruck[[#This Row],[TTL_COSTS]]</f>
        <v>2213.5100000000002</v>
      </c>
    </row>
    <row r="758" spans="1:24" x14ac:dyDescent="0.35">
      <c r="A758" s="13">
        <v>45872</v>
      </c>
      <c r="B758" s="13" t="s">
        <v>754</v>
      </c>
      <c r="C758" s="1" t="s">
        <v>811</v>
      </c>
      <c r="D758" s="1" t="s">
        <v>49</v>
      </c>
      <c r="E758" s="1" t="s">
        <v>29</v>
      </c>
      <c r="F758" s="1" t="s">
        <v>34</v>
      </c>
      <c r="G758" s="1" t="s">
        <v>43</v>
      </c>
      <c r="H758" s="2">
        <v>927.96</v>
      </c>
      <c r="I758" s="3">
        <v>1.59</v>
      </c>
      <c r="J758" s="2">
        <v>49.38</v>
      </c>
      <c r="K758" s="2">
        <v>78.53</v>
      </c>
      <c r="L758" s="2">
        <v>127.36</v>
      </c>
      <c r="M758" s="2">
        <v>0</v>
      </c>
      <c r="N758" s="2">
        <v>0</v>
      </c>
      <c r="O758" s="3">
        <v>11.3</v>
      </c>
      <c r="P758" s="3">
        <v>0.68</v>
      </c>
      <c r="Q758" s="2">
        <v>2.63</v>
      </c>
      <c r="R758" s="2">
        <v>0.66</v>
      </c>
      <c r="S758" s="2">
        <v>5.7</v>
      </c>
      <c r="T758" s="2">
        <v>8.0299999999999994</v>
      </c>
      <c r="U758" s="2">
        <v>66.8</v>
      </c>
      <c r="V758" s="2">
        <f>SUM(tbl_ProfitPerTruck[[#This Row],[Truck_Fuel_Cost]:[Overhead_Allocation]])+SUM(K757:N758)</f>
        <v>4709.6699999999992</v>
      </c>
      <c r="W758" s="2">
        <f>tbl_ProfitPerTruck[[#This Row],[Final_Invoice_Amount]]-SUM(tbl_ProfitPerTruck[[#This Row],[Direct_Labor_COGS]:[Permit_Fees_COGS]])</f>
        <v>722.07</v>
      </c>
      <c r="X758" s="2">
        <f>tbl_ProfitPerTruck[[#This Row],[Final_Invoice_Amount]]-tbl_ProfitPerTruck[[#This Row],[TTL_COSTS]]</f>
        <v>-3781.7099999999991</v>
      </c>
    </row>
    <row r="759" spans="1:24" x14ac:dyDescent="0.35">
      <c r="A759" s="13">
        <v>45889</v>
      </c>
      <c r="B759" s="13" t="s">
        <v>754</v>
      </c>
      <c r="C759" s="1" t="s">
        <v>812</v>
      </c>
      <c r="D759" s="1" t="s">
        <v>83</v>
      </c>
      <c r="E759" s="1" t="s">
        <v>29</v>
      </c>
      <c r="F759" s="1" t="s">
        <v>34</v>
      </c>
      <c r="G759" s="1" t="s">
        <v>35</v>
      </c>
      <c r="H759" s="2">
        <v>1073.3</v>
      </c>
      <c r="I759" s="3">
        <v>2.71</v>
      </c>
      <c r="J759" s="2">
        <v>40.880000000000003</v>
      </c>
      <c r="K759" s="2">
        <v>110.93</v>
      </c>
      <c r="L759" s="2">
        <v>107.84</v>
      </c>
      <c r="M759" s="2">
        <v>0</v>
      </c>
      <c r="N759" s="2">
        <v>0</v>
      </c>
      <c r="O759" s="3">
        <v>13.6</v>
      </c>
      <c r="P759" s="3">
        <v>0.66</v>
      </c>
      <c r="Q759" s="2">
        <v>2.94</v>
      </c>
      <c r="R759" s="2">
        <v>1.21</v>
      </c>
      <c r="S759" s="2">
        <v>5.0599999999999996</v>
      </c>
      <c r="T759" s="2">
        <v>11.3</v>
      </c>
      <c r="U759" s="2">
        <v>81</v>
      </c>
      <c r="V759" s="2">
        <f>SUM(tbl_ProfitPerTruck[[#This Row],[Truck_Fuel_Cost]:[Overhead_Allocation]])+SUM(K758:N759)</f>
        <v>526.16999999999996</v>
      </c>
      <c r="W759" s="2">
        <f>tbl_ProfitPerTruck[[#This Row],[Final_Invoice_Amount]]-SUM(tbl_ProfitPerTruck[[#This Row],[Direct_Labor_COGS]:[Permit_Fees_COGS]])</f>
        <v>854.53</v>
      </c>
      <c r="X759" s="2">
        <f>tbl_ProfitPerTruck[[#This Row],[Final_Invoice_Amount]]-tbl_ProfitPerTruck[[#This Row],[TTL_COSTS]]</f>
        <v>547.13</v>
      </c>
    </row>
    <row r="760" spans="1:24" x14ac:dyDescent="0.35">
      <c r="A760" s="13">
        <v>45877</v>
      </c>
      <c r="B760" s="13" t="s">
        <v>754</v>
      </c>
      <c r="C760" s="1" t="s">
        <v>813</v>
      </c>
      <c r="D760" s="1" t="s">
        <v>72</v>
      </c>
      <c r="E760" s="1" t="s">
        <v>29</v>
      </c>
      <c r="F760" s="1" t="s">
        <v>34</v>
      </c>
      <c r="G760" s="1" t="s">
        <v>35</v>
      </c>
      <c r="H760" s="2">
        <v>832.54</v>
      </c>
      <c r="I760" s="3">
        <v>1.26</v>
      </c>
      <c r="J760" s="2">
        <v>45.79</v>
      </c>
      <c r="K760" s="2">
        <v>57.73</v>
      </c>
      <c r="L760" s="2">
        <v>202.09</v>
      </c>
      <c r="M760" s="2">
        <v>0</v>
      </c>
      <c r="N760" s="2">
        <v>0</v>
      </c>
      <c r="O760" s="3">
        <v>12.1</v>
      </c>
      <c r="P760" s="3">
        <v>0.49</v>
      </c>
      <c r="Q760" s="2">
        <v>2.82</v>
      </c>
      <c r="R760" s="2">
        <v>1.27</v>
      </c>
      <c r="S760" s="2">
        <v>5.28</v>
      </c>
      <c r="T760" s="2">
        <v>7.81</v>
      </c>
      <c r="U760" s="2">
        <v>66.78</v>
      </c>
      <c r="V760" s="2">
        <f>SUM(tbl_ProfitPerTruck[[#This Row],[Truck_Fuel_Cost]:[Overhead_Allocation]])+SUM(K759:N760)</f>
        <v>562.55000000000007</v>
      </c>
      <c r="W760" s="2">
        <f>tbl_ProfitPerTruck[[#This Row],[Final_Invoice_Amount]]-SUM(tbl_ProfitPerTruck[[#This Row],[Direct_Labor_COGS]:[Permit_Fees_COGS]])</f>
        <v>572.72</v>
      </c>
      <c r="X760" s="2">
        <f>tbl_ProfitPerTruck[[#This Row],[Final_Invoice_Amount]]-tbl_ProfitPerTruck[[#This Row],[TTL_COSTS]]</f>
        <v>269.9899999999999</v>
      </c>
    </row>
    <row r="761" spans="1:24" x14ac:dyDescent="0.35">
      <c r="A761" s="13">
        <v>45877</v>
      </c>
      <c r="B761" s="13" t="s">
        <v>754</v>
      </c>
      <c r="C761" s="1" t="s">
        <v>814</v>
      </c>
      <c r="D761" s="1" t="s">
        <v>80</v>
      </c>
      <c r="E761" s="1" t="s">
        <v>29</v>
      </c>
      <c r="F761" s="1" t="s">
        <v>34</v>
      </c>
      <c r="G761" s="1" t="s">
        <v>35</v>
      </c>
      <c r="H761" s="2">
        <v>709.8</v>
      </c>
      <c r="I761" s="3">
        <v>1.78</v>
      </c>
      <c r="J761" s="2">
        <v>44.19</v>
      </c>
      <c r="K761" s="2">
        <v>78.55</v>
      </c>
      <c r="L761" s="2">
        <v>171.01</v>
      </c>
      <c r="M761" s="2">
        <v>0</v>
      </c>
      <c r="N761" s="2">
        <v>0</v>
      </c>
      <c r="O761" s="3">
        <v>32.9</v>
      </c>
      <c r="P761" s="3">
        <v>1.62</v>
      </c>
      <c r="Q761" s="2">
        <v>7.91</v>
      </c>
      <c r="R761" s="2">
        <v>3.22</v>
      </c>
      <c r="S761" s="2">
        <v>4.5599999999999996</v>
      </c>
      <c r="T761" s="2">
        <v>8.56</v>
      </c>
      <c r="U761" s="2">
        <v>69.75</v>
      </c>
      <c r="V761" s="2">
        <f>SUM(tbl_ProfitPerTruck[[#This Row],[Truck_Fuel_Cost]:[Overhead_Allocation]])+SUM(K760:N761)</f>
        <v>603.38</v>
      </c>
      <c r="W761" s="2">
        <f>tbl_ProfitPerTruck[[#This Row],[Final_Invoice_Amount]]-SUM(tbl_ProfitPerTruck[[#This Row],[Direct_Labor_COGS]:[Permit_Fees_COGS]])</f>
        <v>460.23999999999995</v>
      </c>
      <c r="X761" s="2">
        <f>tbl_ProfitPerTruck[[#This Row],[Final_Invoice_Amount]]-tbl_ProfitPerTruck[[#This Row],[TTL_COSTS]]</f>
        <v>106.41999999999996</v>
      </c>
    </row>
    <row r="762" spans="1:24" x14ac:dyDescent="0.35">
      <c r="A762" s="13">
        <v>45877</v>
      </c>
      <c r="B762" s="13" t="s">
        <v>754</v>
      </c>
      <c r="C762" s="1" t="s">
        <v>815</v>
      </c>
      <c r="D762" s="1" t="s">
        <v>45</v>
      </c>
      <c r="E762" s="1" t="s">
        <v>29</v>
      </c>
      <c r="F762" s="1" t="s">
        <v>34</v>
      </c>
      <c r="G762" s="1" t="s">
        <v>37</v>
      </c>
      <c r="H762" s="2">
        <v>522.16</v>
      </c>
      <c r="I762" s="3">
        <v>0.7</v>
      </c>
      <c r="J762" s="2">
        <v>50.11</v>
      </c>
      <c r="K762" s="2">
        <v>35.07</v>
      </c>
      <c r="L762" s="2">
        <v>114.19</v>
      </c>
      <c r="M762" s="2">
        <v>0</v>
      </c>
      <c r="N762" s="2">
        <v>0</v>
      </c>
      <c r="O762" s="3">
        <v>18.600000000000001</v>
      </c>
      <c r="P762" s="3">
        <v>0.85</v>
      </c>
      <c r="Q762" s="2">
        <v>4.5999999999999996</v>
      </c>
      <c r="R762" s="2">
        <v>1.77</v>
      </c>
      <c r="S762" s="2">
        <v>7.29</v>
      </c>
      <c r="T762" s="2">
        <v>11.21</v>
      </c>
      <c r="U762" s="2">
        <v>51.61</v>
      </c>
      <c r="V762" s="2">
        <f>SUM(tbl_ProfitPerTruck[[#This Row],[Truck_Fuel_Cost]:[Overhead_Allocation]])+SUM(K761:N762)</f>
        <v>475.3</v>
      </c>
      <c r="W762" s="2">
        <f>tbl_ProfitPerTruck[[#This Row],[Final_Invoice_Amount]]-SUM(tbl_ProfitPerTruck[[#This Row],[Direct_Labor_COGS]:[Permit_Fees_COGS]])</f>
        <v>372.9</v>
      </c>
      <c r="X762" s="2">
        <f>tbl_ProfitPerTruck[[#This Row],[Final_Invoice_Amount]]-tbl_ProfitPerTruck[[#This Row],[TTL_COSTS]]</f>
        <v>46.859999999999957</v>
      </c>
    </row>
    <row r="763" spans="1:24" x14ac:dyDescent="0.35">
      <c r="A763" s="13">
        <v>45871</v>
      </c>
      <c r="B763" s="13" t="s">
        <v>754</v>
      </c>
      <c r="C763" s="1" t="s">
        <v>816</v>
      </c>
      <c r="D763" s="1" t="s">
        <v>83</v>
      </c>
      <c r="E763" s="1" t="s">
        <v>29</v>
      </c>
      <c r="F763" s="1" t="s">
        <v>34</v>
      </c>
      <c r="G763" s="1" t="s">
        <v>37</v>
      </c>
      <c r="H763" s="2">
        <v>1243.97</v>
      </c>
      <c r="I763" s="3">
        <v>2.16</v>
      </c>
      <c r="J763" s="2">
        <v>42.09</v>
      </c>
      <c r="K763" s="2">
        <v>90.99</v>
      </c>
      <c r="L763" s="2">
        <v>178.74</v>
      </c>
      <c r="M763" s="2">
        <v>0</v>
      </c>
      <c r="N763" s="2">
        <v>0</v>
      </c>
      <c r="O763" s="3">
        <v>10.1</v>
      </c>
      <c r="P763" s="3">
        <v>0.66</v>
      </c>
      <c r="Q763" s="2">
        <v>2.02</v>
      </c>
      <c r="R763" s="2">
        <v>0.91</v>
      </c>
      <c r="S763" s="2">
        <v>7.28</v>
      </c>
      <c r="T763" s="2">
        <v>7.73</v>
      </c>
      <c r="U763" s="2">
        <v>147.1</v>
      </c>
      <c r="V763" s="2">
        <f>SUM(tbl_ProfitPerTruck[[#This Row],[Truck_Fuel_Cost]:[Overhead_Allocation]])+SUM(K762:N763)</f>
        <v>584.03</v>
      </c>
      <c r="W763" s="2">
        <f>tbl_ProfitPerTruck[[#This Row],[Final_Invoice_Amount]]-SUM(tbl_ProfitPerTruck[[#This Row],[Direct_Labor_COGS]:[Permit_Fees_COGS]])</f>
        <v>974.24</v>
      </c>
      <c r="X763" s="2">
        <f>tbl_ProfitPerTruck[[#This Row],[Final_Invoice_Amount]]-tbl_ProfitPerTruck[[#This Row],[TTL_COSTS]]</f>
        <v>659.94</v>
      </c>
    </row>
    <row r="764" spans="1:24" x14ac:dyDescent="0.35">
      <c r="A764" s="13">
        <v>45878</v>
      </c>
      <c r="B764" s="13" t="s">
        <v>754</v>
      </c>
      <c r="C764" s="1" t="s">
        <v>817</v>
      </c>
      <c r="D764" s="1" t="s">
        <v>113</v>
      </c>
      <c r="E764" s="1" t="s">
        <v>29</v>
      </c>
      <c r="F764" s="1" t="s">
        <v>34</v>
      </c>
      <c r="G764" s="1" t="s">
        <v>26</v>
      </c>
      <c r="H764" s="2">
        <v>644.86</v>
      </c>
      <c r="I764" s="3">
        <v>3.25</v>
      </c>
      <c r="J764" s="2">
        <v>41.73</v>
      </c>
      <c r="K764" s="2">
        <v>135.80000000000001</v>
      </c>
      <c r="L764" s="2">
        <v>119.83</v>
      </c>
      <c r="M764" s="2">
        <v>0</v>
      </c>
      <c r="N764" s="2">
        <v>0</v>
      </c>
      <c r="O764" s="3">
        <v>26.1</v>
      </c>
      <c r="P764" s="3">
        <v>1.33</v>
      </c>
      <c r="Q764" s="2">
        <v>5.4</v>
      </c>
      <c r="R764" s="2">
        <v>1.64</v>
      </c>
      <c r="S764" s="2">
        <v>6.54</v>
      </c>
      <c r="T764" s="2">
        <v>9.67</v>
      </c>
      <c r="U764" s="2">
        <v>58.59</v>
      </c>
      <c r="V764" s="2">
        <f>SUM(tbl_ProfitPerTruck[[#This Row],[Truck_Fuel_Cost]:[Overhead_Allocation]])+SUM(K763:N764)</f>
        <v>607.20000000000005</v>
      </c>
      <c r="W764" s="2">
        <f>tbl_ProfitPerTruck[[#This Row],[Final_Invoice_Amount]]-SUM(tbl_ProfitPerTruck[[#This Row],[Direct_Labor_COGS]:[Permit_Fees_COGS]])</f>
        <v>389.23</v>
      </c>
      <c r="X764" s="2">
        <f>tbl_ProfitPerTruck[[#This Row],[Final_Invoice_Amount]]-tbl_ProfitPerTruck[[#This Row],[TTL_COSTS]]</f>
        <v>37.659999999999968</v>
      </c>
    </row>
    <row r="765" spans="1:24" x14ac:dyDescent="0.35">
      <c r="A765" s="13">
        <v>45883</v>
      </c>
      <c r="B765" s="13" t="s">
        <v>754</v>
      </c>
      <c r="C765" s="1" t="s">
        <v>818</v>
      </c>
      <c r="D765" s="1" t="s">
        <v>113</v>
      </c>
      <c r="E765" s="1" t="s">
        <v>29</v>
      </c>
      <c r="F765" s="1" t="s">
        <v>34</v>
      </c>
      <c r="G765" s="1" t="s">
        <v>26</v>
      </c>
      <c r="H765" s="2">
        <v>463.43</v>
      </c>
      <c r="I765" s="3">
        <v>3.26</v>
      </c>
      <c r="J765" s="2">
        <v>51.3</v>
      </c>
      <c r="K765" s="2">
        <v>167.21</v>
      </c>
      <c r="L765" s="2">
        <v>124.58</v>
      </c>
      <c r="M765" s="2">
        <v>0</v>
      </c>
      <c r="N765" s="2">
        <v>0</v>
      </c>
      <c r="O765" s="3">
        <v>10.199999999999999</v>
      </c>
      <c r="P765" s="3">
        <v>0.53</v>
      </c>
      <c r="Q765" s="2">
        <v>2.63</v>
      </c>
      <c r="R765" s="2">
        <v>0.57999999999999996</v>
      </c>
      <c r="S765" s="2">
        <v>5.13</v>
      </c>
      <c r="T765" s="2">
        <v>9.51</v>
      </c>
      <c r="U765" s="2">
        <v>28.36</v>
      </c>
      <c r="V765" s="2">
        <f>SUM(tbl_ProfitPerTruck[[#This Row],[Truck_Fuel_Cost]:[Overhead_Allocation]])+SUM(K764:N765)</f>
        <v>593.63000000000011</v>
      </c>
      <c r="W765" s="2">
        <f>tbl_ProfitPerTruck[[#This Row],[Final_Invoice_Amount]]-SUM(tbl_ProfitPerTruck[[#This Row],[Direct_Labor_COGS]:[Permit_Fees_COGS]])</f>
        <v>171.64</v>
      </c>
      <c r="X765" s="2">
        <f>tbl_ProfitPerTruck[[#This Row],[Final_Invoice_Amount]]-tbl_ProfitPerTruck[[#This Row],[TTL_COSTS]]</f>
        <v>-130.2000000000001</v>
      </c>
    </row>
    <row r="766" spans="1:24" x14ac:dyDescent="0.35">
      <c r="A766" s="13">
        <v>45878</v>
      </c>
      <c r="B766" s="13" t="s">
        <v>754</v>
      </c>
      <c r="C766" s="1" t="s">
        <v>819</v>
      </c>
      <c r="D766" s="1" t="s">
        <v>45</v>
      </c>
      <c r="E766" s="1" t="s">
        <v>29</v>
      </c>
      <c r="F766" s="1" t="s">
        <v>34</v>
      </c>
      <c r="G766" s="1" t="s">
        <v>35</v>
      </c>
      <c r="H766" s="2">
        <v>967.9</v>
      </c>
      <c r="I766" s="3">
        <v>3.37</v>
      </c>
      <c r="J766" s="2">
        <v>44.94</v>
      </c>
      <c r="K766" s="2">
        <v>151.6</v>
      </c>
      <c r="L766" s="2">
        <v>220.84</v>
      </c>
      <c r="M766" s="2">
        <v>0</v>
      </c>
      <c r="N766" s="2">
        <v>0</v>
      </c>
      <c r="O766" s="3">
        <v>12.9</v>
      </c>
      <c r="P766" s="3">
        <v>0.75</v>
      </c>
      <c r="Q766" s="2">
        <v>3.54</v>
      </c>
      <c r="R766" s="2">
        <v>0.94</v>
      </c>
      <c r="S766" s="2">
        <v>4.91</v>
      </c>
      <c r="T766" s="2">
        <v>8.18</v>
      </c>
      <c r="U766" s="2">
        <v>103.15</v>
      </c>
      <c r="V766" s="2">
        <f>SUM(tbl_ProfitPerTruck[[#This Row],[Truck_Fuel_Cost]:[Overhead_Allocation]])+SUM(K765:N766)</f>
        <v>784.95</v>
      </c>
      <c r="W766" s="2">
        <f>tbl_ProfitPerTruck[[#This Row],[Final_Invoice_Amount]]-SUM(tbl_ProfitPerTruck[[#This Row],[Direct_Labor_COGS]:[Permit_Fees_COGS]])</f>
        <v>595.46</v>
      </c>
      <c r="X766" s="2">
        <f>tbl_ProfitPerTruck[[#This Row],[Final_Invoice_Amount]]-tbl_ProfitPerTruck[[#This Row],[TTL_COSTS]]</f>
        <v>182.94999999999993</v>
      </c>
    </row>
    <row r="767" spans="1:24" x14ac:dyDescent="0.35">
      <c r="A767" s="13">
        <v>45893</v>
      </c>
      <c r="B767" s="13" t="s">
        <v>754</v>
      </c>
      <c r="C767" s="1" t="s">
        <v>820</v>
      </c>
      <c r="D767" s="1" t="s">
        <v>23</v>
      </c>
      <c r="E767" s="1" t="s">
        <v>24</v>
      </c>
      <c r="F767" s="1" t="s">
        <v>25</v>
      </c>
      <c r="G767" s="1" t="s">
        <v>35</v>
      </c>
      <c r="H767" s="2">
        <v>10194.280000000001</v>
      </c>
      <c r="I767" s="3">
        <v>8.48</v>
      </c>
      <c r="J767" s="2">
        <v>50.68</v>
      </c>
      <c r="K767" s="2">
        <v>429.49</v>
      </c>
      <c r="L767" s="2">
        <v>3758.19</v>
      </c>
      <c r="M767" s="2">
        <v>0</v>
      </c>
      <c r="N767" s="2">
        <v>246.93</v>
      </c>
      <c r="O767" s="3">
        <v>20.6</v>
      </c>
      <c r="P767" s="3">
        <v>1.1299999999999999</v>
      </c>
      <c r="Q767" s="2">
        <v>4.82</v>
      </c>
      <c r="R767" s="2">
        <v>1.2</v>
      </c>
      <c r="S767" s="2">
        <v>6.98</v>
      </c>
      <c r="T767" s="2">
        <v>8.26</v>
      </c>
      <c r="U767" s="2">
        <v>1087.0999999999999</v>
      </c>
      <c r="V767" s="2">
        <f>SUM(tbl_ProfitPerTruck[[#This Row],[Truck_Fuel_Cost]:[Overhead_Allocation]])+SUM(K766:N767)</f>
        <v>5915.41</v>
      </c>
      <c r="W767" s="2">
        <f>tbl_ProfitPerTruck[[#This Row],[Final_Invoice_Amount]]-SUM(tbl_ProfitPerTruck[[#This Row],[Direct_Labor_COGS]:[Permit_Fees_COGS]])</f>
        <v>5759.67</v>
      </c>
      <c r="X767" s="2">
        <f>tbl_ProfitPerTruck[[#This Row],[Final_Invoice_Amount]]-tbl_ProfitPerTruck[[#This Row],[TTL_COSTS]]</f>
        <v>4278.8700000000008</v>
      </c>
    </row>
    <row r="768" spans="1:24" x14ac:dyDescent="0.35">
      <c r="A768" s="13">
        <v>45879</v>
      </c>
      <c r="B768" s="13" t="s">
        <v>754</v>
      </c>
      <c r="C768" s="1" t="s">
        <v>821</v>
      </c>
      <c r="D768" s="1" t="s">
        <v>49</v>
      </c>
      <c r="E768" s="1" t="s">
        <v>29</v>
      </c>
      <c r="F768" s="1" t="s">
        <v>30</v>
      </c>
      <c r="G768" s="1" t="s">
        <v>52</v>
      </c>
      <c r="H768" s="2">
        <v>329.52</v>
      </c>
      <c r="I768" s="3">
        <v>1.39</v>
      </c>
      <c r="J768" s="2">
        <v>45.01</v>
      </c>
      <c r="K768" s="2">
        <v>62.36</v>
      </c>
      <c r="L768" s="2">
        <v>16.22</v>
      </c>
      <c r="M768" s="2">
        <v>0</v>
      </c>
      <c r="N768" s="2">
        <v>0</v>
      </c>
      <c r="O768" s="3">
        <v>14.2</v>
      </c>
      <c r="P768" s="3">
        <v>0.74</v>
      </c>
      <c r="Q768" s="2">
        <v>3.57</v>
      </c>
      <c r="R768" s="2">
        <v>1.56</v>
      </c>
      <c r="S768" s="2">
        <v>5.93</v>
      </c>
      <c r="T768" s="2">
        <v>11.97</v>
      </c>
      <c r="U768" s="2">
        <v>39.15</v>
      </c>
      <c r="V768" s="2">
        <f>SUM(tbl_ProfitPerTruck[[#This Row],[Truck_Fuel_Cost]:[Overhead_Allocation]])+SUM(K767:N768)</f>
        <v>4575.3700000000008</v>
      </c>
      <c r="W768" s="2">
        <f>tbl_ProfitPerTruck[[#This Row],[Final_Invoice_Amount]]-SUM(tbl_ProfitPerTruck[[#This Row],[Direct_Labor_COGS]:[Permit_Fees_COGS]])</f>
        <v>250.94</v>
      </c>
      <c r="X768" s="2">
        <f>tbl_ProfitPerTruck[[#This Row],[Final_Invoice_Amount]]-tbl_ProfitPerTruck[[#This Row],[TTL_COSTS]]</f>
        <v>-4245.8500000000004</v>
      </c>
    </row>
    <row r="769" spans="1:24" x14ac:dyDescent="0.35">
      <c r="A769" s="13">
        <v>45888</v>
      </c>
      <c r="B769" s="13" t="s">
        <v>754</v>
      </c>
      <c r="C769" s="1" t="s">
        <v>822</v>
      </c>
      <c r="D769" s="1" t="s">
        <v>49</v>
      </c>
      <c r="E769" s="1" t="s">
        <v>29</v>
      </c>
      <c r="F769" s="1" t="s">
        <v>30</v>
      </c>
      <c r="G769" s="1" t="s">
        <v>31</v>
      </c>
      <c r="H769" s="2">
        <v>465.93</v>
      </c>
      <c r="I769" s="3">
        <v>0.51</v>
      </c>
      <c r="J769" s="2">
        <v>47.78</v>
      </c>
      <c r="K769" s="2">
        <v>24.38</v>
      </c>
      <c r="L769" s="2">
        <v>27.33</v>
      </c>
      <c r="M769" s="2">
        <v>0</v>
      </c>
      <c r="N769" s="2">
        <v>0</v>
      </c>
      <c r="O769" s="3">
        <v>28.5</v>
      </c>
      <c r="P769" s="3">
        <v>1.46</v>
      </c>
      <c r="Q769" s="2">
        <v>5.59</v>
      </c>
      <c r="R769" s="2">
        <v>3.41</v>
      </c>
      <c r="S769" s="2">
        <v>4.8600000000000003</v>
      </c>
      <c r="T769" s="2">
        <v>7.07</v>
      </c>
      <c r="U769" s="2">
        <v>52.84</v>
      </c>
      <c r="V769" s="2">
        <f>SUM(tbl_ProfitPerTruck[[#This Row],[Truck_Fuel_Cost]:[Overhead_Allocation]])+SUM(K768:N769)</f>
        <v>204.06</v>
      </c>
      <c r="W769" s="2">
        <f>tbl_ProfitPerTruck[[#This Row],[Final_Invoice_Amount]]-SUM(tbl_ProfitPerTruck[[#This Row],[Direct_Labor_COGS]:[Permit_Fees_COGS]])</f>
        <v>414.22</v>
      </c>
      <c r="X769" s="2">
        <f>tbl_ProfitPerTruck[[#This Row],[Final_Invoice_Amount]]-tbl_ProfitPerTruck[[#This Row],[TTL_COSTS]]</f>
        <v>261.87</v>
      </c>
    </row>
    <row r="770" spans="1:24" x14ac:dyDescent="0.35">
      <c r="A770" s="13">
        <v>45892</v>
      </c>
      <c r="B770" s="13" t="s">
        <v>754</v>
      </c>
      <c r="C770" s="1" t="s">
        <v>823</v>
      </c>
      <c r="D770" s="1" t="s">
        <v>47</v>
      </c>
      <c r="E770" s="1" t="s">
        <v>29</v>
      </c>
      <c r="F770" s="1" t="s">
        <v>34</v>
      </c>
      <c r="G770" s="1" t="s">
        <v>37</v>
      </c>
      <c r="H770" s="2">
        <v>637.37</v>
      </c>
      <c r="I770" s="3">
        <v>1.95</v>
      </c>
      <c r="J770" s="2">
        <v>49.85</v>
      </c>
      <c r="K770" s="2">
        <v>97.1</v>
      </c>
      <c r="L770" s="2">
        <v>141.82</v>
      </c>
      <c r="M770" s="2">
        <v>44.3</v>
      </c>
      <c r="N770" s="2">
        <v>0</v>
      </c>
      <c r="O770" s="3">
        <v>14.9</v>
      </c>
      <c r="P770" s="3">
        <v>0.82</v>
      </c>
      <c r="Q770" s="2">
        <v>2.81</v>
      </c>
      <c r="R770" s="2">
        <v>1.4</v>
      </c>
      <c r="S770" s="2">
        <v>4.5199999999999996</v>
      </c>
      <c r="T770" s="2">
        <v>7.22</v>
      </c>
      <c r="U770" s="2">
        <v>72.81</v>
      </c>
      <c r="V770" s="2">
        <f>SUM(tbl_ProfitPerTruck[[#This Row],[Truck_Fuel_Cost]:[Overhead_Allocation]])+SUM(K769:N770)</f>
        <v>423.69</v>
      </c>
      <c r="W770" s="2">
        <f>tbl_ProfitPerTruck[[#This Row],[Final_Invoice_Amount]]-SUM(tbl_ProfitPerTruck[[#This Row],[Direct_Labor_COGS]:[Permit_Fees_COGS]])</f>
        <v>354.15000000000003</v>
      </c>
      <c r="X770" s="2">
        <f>tbl_ProfitPerTruck[[#This Row],[Final_Invoice_Amount]]-tbl_ProfitPerTruck[[#This Row],[TTL_COSTS]]</f>
        <v>213.68</v>
      </c>
    </row>
    <row r="771" spans="1:24" x14ac:dyDescent="0.35">
      <c r="A771" s="13">
        <v>45895</v>
      </c>
      <c r="B771" s="13" t="s">
        <v>754</v>
      </c>
      <c r="C771" s="1" t="s">
        <v>824</v>
      </c>
      <c r="D771" s="1" t="s">
        <v>57</v>
      </c>
      <c r="E771" s="1" t="s">
        <v>24</v>
      </c>
      <c r="F771" s="1" t="s">
        <v>25</v>
      </c>
      <c r="G771" s="1" t="s">
        <v>31</v>
      </c>
      <c r="H771" s="2">
        <v>9691.1299999999992</v>
      </c>
      <c r="I771" s="3">
        <v>8.91</v>
      </c>
      <c r="J771" s="2">
        <v>44.77</v>
      </c>
      <c r="K771" s="2">
        <v>398.69</v>
      </c>
      <c r="L771" s="2">
        <v>2804.84</v>
      </c>
      <c r="M771" s="2">
        <v>713.58</v>
      </c>
      <c r="N771" s="2">
        <v>0</v>
      </c>
      <c r="O771" s="3">
        <v>28.2</v>
      </c>
      <c r="P771" s="3">
        <v>1.28</v>
      </c>
      <c r="Q771" s="2">
        <v>5.5</v>
      </c>
      <c r="R771" s="2">
        <v>3.08</v>
      </c>
      <c r="S771" s="2">
        <v>6.06</v>
      </c>
      <c r="T771" s="2">
        <v>11.67</v>
      </c>
      <c r="U771" s="2">
        <v>1050.1400000000001</v>
      </c>
      <c r="V771" s="2">
        <f>SUM(tbl_ProfitPerTruck[[#This Row],[Truck_Fuel_Cost]:[Overhead_Allocation]])+SUM(K770:N771)</f>
        <v>5276.78</v>
      </c>
      <c r="W771" s="2">
        <f>tbl_ProfitPerTruck[[#This Row],[Final_Invoice_Amount]]-SUM(tbl_ProfitPerTruck[[#This Row],[Direct_Labor_COGS]:[Permit_Fees_COGS]])</f>
        <v>5774.0199999999986</v>
      </c>
      <c r="X771" s="2">
        <f>tbl_ProfitPerTruck[[#This Row],[Final_Invoice_Amount]]-tbl_ProfitPerTruck[[#This Row],[TTL_COSTS]]</f>
        <v>4414.3499999999995</v>
      </c>
    </row>
    <row r="772" spans="1:24" x14ac:dyDescent="0.35">
      <c r="A772" s="13">
        <v>45899</v>
      </c>
      <c r="B772" s="13" t="s">
        <v>754</v>
      </c>
      <c r="C772" s="1" t="s">
        <v>825</v>
      </c>
      <c r="D772" s="1" t="s">
        <v>49</v>
      </c>
      <c r="E772" s="1" t="s">
        <v>29</v>
      </c>
      <c r="F772" s="1" t="s">
        <v>34</v>
      </c>
      <c r="G772" s="1" t="s">
        <v>35</v>
      </c>
      <c r="H772" s="2">
        <v>1059.1600000000001</v>
      </c>
      <c r="I772" s="3">
        <v>3.26</v>
      </c>
      <c r="J772" s="2">
        <v>44.16</v>
      </c>
      <c r="K772" s="2">
        <v>144.11000000000001</v>
      </c>
      <c r="L772" s="2">
        <v>160.85</v>
      </c>
      <c r="M772" s="2">
        <v>0</v>
      </c>
      <c r="N772" s="2">
        <v>0</v>
      </c>
      <c r="O772" s="3">
        <v>17.3</v>
      </c>
      <c r="P772" s="3">
        <v>0.92</v>
      </c>
      <c r="Q772" s="2">
        <v>3.48</v>
      </c>
      <c r="R772" s="2">
        <v>1.73</v>
      </c>
      <c r="S772" s="2">
        <v>6.24</v>
      </c>
      <c r="T772" s="2">
        <v>7.86</v>
      </c>
      <c r="U772" s="2">
        <v>80.180000000000007</v>
      </c>
      <c r="V772" s="2">
        <f>SUM(tbl_ProfitPerTruck[[#This Row],[Truck_Fuel_Cost]:[Overhead_Allocation]])+SUM(K771:N772)</f>
        <v>4321.5600000000004</v>
      </c>
      <c r="W772" s="2">
        <f>tbl_ProfitPerTruck[[#This Row],[Final_Invoice_Amount]]-SUM(tbl_ProfitPerTruck[[#This Row],[Direct_Labor_COGS]:[Permit_Fees_COGS]])</f>
        <v>754.2</v>
      </c>
      <c r="X772" s="2">
        <f>tbl_ProfitPerTruck[[#This Row],[Final_Invoice_Amount]]-tbl_ProfitPerTruck[[#This Row],[TTL_COSTS]]</f>
        <v>-3262.4000000000005</v>
      </c>
    </row>
    <row r="773" spans="1:24" x14ac:dyDescent="0.35">
      <c r="A773" s="13">
        <v>45892</v>
      </c>
      <c r="B773" s="13" t="s">
        <v>754</v>
      </c>
      <c r="C773" s="1" t="s">
        <v>826</v>
      </c>
      <c r="D773" s="1" t="s">
        <v>72</v>
      </c>
      <c r="E773" s="1" t="s">
        <v>29</v>
      </c>
      <c r="F773" s="1" t="s">
        <v>34</v>
      </c>
      <c r="G773" s="1" t="s">
        <v>52</v>
      </c>
      <c r="H773" s="2">
        <v>809.86</v>
      </c>
      <c r="I773" s="3">
        <v>1.76</v>
      </c>
      <c r="J773" s="2">
        <v>46.71</v>
      </c>
      <c r="K773" s="2">
        <v>82.02</v>
      </c>
      <c r="L773" s="2">
        <v>142.63</v>
      </c>
      <c r="M773" s="2">
        <v>0</v>
      </c>
      <c r="N773" s="2">
        <v>0</v>
      </c>
      <c r="O773" s="3">
        <v>33.5</v>
      </c>
      <c r="P773" s="3">
        <v>1.59</v>
      </c>
      <c r="Q773" s="2">
        <v>7.26</v>
      </c>
      <c r="R773" s="2">
        <v>3.87</v>
      </c>
      <c r="S773" s="2">
        <v>4.66</v>
      </c>
      <c r="T773" s="2">
        <v>10.37</v>
      </c>
      <c r="U773" s="2">
        <v>91.9</v>
      </c>
      <c r="V773" s="2">
        <f>SUM(tbl_ProfitPerTruck[[#This Row],[Truck_Fuel_Cost]:[Overhead_Allocation]])+SUM(K772:N773)</f>
        <v>647.67000000000007</v>
      </c>
      <c r="W773" s="2">
        <f>tbl_ProfitPerTruck[[#This Row],[Final_Invoice_Amount]]-SUM(tbl_ProfitPerTruck[[#This Row],[Direct_Labor_COGS]:[Permit_Fees_COGS]])</f>
        <v>585.21</v>
      </c>
      <c r="X773" s="2">
        <f>tbl_ProfitPerTruck[[#This Row],[Final_Invoice_Amount]]-tbl_ProfitPerTruck[[#This Row],[TTL_COSTS]]</f>
        <v>162.18999999999994</v>
      </c>
    </row>
    <row r="774" spans="1:24" x14ac:dyDescent="0.35">
      <c r="A774" s="13">
        <v>45889</v>
      </c>
      <c r="B774" s="13" t="s">
        <v>754</v>
      </c>
      <c r="C774" s="1" t="s">
        <v>827</v>
      </c>
      <c r="D774" s="1" t="s">
        <v>83</v>
      </c>
      <c r="E774" s="1" t="s">
        <v>29</v>
      </c>
      <c r="F774" s="1" t="s">
        <v>34</v>
      </c>
      <c r="G774" s="1" t="s">
        <v>26</v>
      </c>
      <c r="H774" s="2">
        <v>903.41</v>
      </c>
      <c r="I774" s="3">
        <v>1.1599999999999999</v>
      </c>
      <c r="J774" s="2">
        <v>42.47</v>
      </c>
      <c r="K774" s="2">
        <v>49.25</v>
      </c>
      <c r="L774" s="2">
        <v>251.41</v>
      </c>
      <c r="M774" s="2">
        <v>0</v>
      </c>
      <c r="N774" s="2">
        <v>0</v>
      </c>
      <c r="O774" s="3">
        <v>12.6</v>
      </c>
      <c r="P774" s="3">
        <v>0.71</v>
      </c>
      <c r="Q774" s="2">
        <v>3.21</v>
      </c>
      <c r="R774" s="2">
        <v>1.33</v>
      </c>
      <c r="S774" s="2">
        <v>7.41</v>
      </c>
      <c r="T774" s="2">
        <v>9.8699999999999992</v>
      </c>
      <c r="U774" s="2">
        <v>66.14</v>
      </c>
      <c r="V774" s="2">
        <f>SUM(tbl_ProfitPerTruck[[#This Row],[Truck_Fuel_Cost]:[Overhead_Allocation]])+SUM(K773:N774)</f>
        <v>613.27</v>
      </c>
      <c r="W774" s="2">
        <f>tbl_ProfitPerTruck[[#This Row],[Final_Invoice_Amount]]-SUM(tbl_ProfitPerTruck[[#This Row],[Direct_Labor_COGS]:[Permit_Fees_COGS]])</f>
        <v>602.75</v>
      </c>
      <c r="X774" s="2">
        <f>tbl_ProfitPerTruck[[#This Row],[Final_Invoice_Amount]]-tbl_ProfitPerTruck[[#This Row],[TTL_COSTS]]</f>
        <v>290.14</v>
      </c>
    </row>
    <row r="775" spans="1:24" x14ac:dyDescent="0.35">
      <c r="A775" s="13">
        <v>45878</v>
      </c>
      <c r="B775" s="13" t="s">
        <v>754</v>
      </c>
      <c r="C775" s="1" t="s">
        <v>828</v>
      </c>
      <c r="D775" s="1" t="s">
        <v>47</v>
      </c>
      <c r="E775" s="1" t="s">
        <v>29</v>
      </c>
      <c r="F775" s="1" t="s">
        <v>30</v>
      </c>
      <c r="G775" s="1" t="s">
        <v>37</v>
      </c>
      <c r="H775" s="2">
        <v>249.04</v>
      </c>
      <c r="I775" s="3">
        <v>1.05</v>
      </c>
      <c r="J775" s="2">
        <v>48.28</v>
      </c>
      <c r="K775" s="2">
        <v>50.84</v>
      </c>
      <c r="L775" s="2">
        <v>14.3</v>
      </c>
      <c r="M775" s="2">
        <v>0</v>
      </c>
      <c r="N775" s="2">
        <v>0</v>
      </c>
      <c r="O775" s="3">
        <v>19</v>
      </c>
      <c r="P775" s="3">
        <v>1.02</v>
      </c>
      <c r="Q775" s="2">
        <v>3.43</v>
      </c>
      <c r="R775" s="2">
        <v>1.18</v>
      </c>
      <c r="S775" s="2">
        <v>4.59</v>
      </c>
      <c r="T775" s="2">
        <v>8.64</v>
      </c>
      <c r="U775" s="2">
        <v>28.51</v>
      </c>
      <c r="V775" s="2">
        <f>SUM(tbl_ProfitPerTruck[[#This Row],[Truck_Fuel_Cost]:[Overhead_Allocation]])+SUM(K774:N775)</f>
        <v>412.15000000000003</v>
      </c>
      <c r="W775" s="2">
        <f>tbl_ProfitPerTruck[[#This Row],[Final_Invoice_Amount]]-SUM(tbl_ProfitPerTruck[[#This Row],[Direct_Labor_COGS]:[Permit_Fees_COGS]])</f>
        <v>183.89999999999998</v>
      </c>
      <c r="X775" s="2">
        <f>tbl_ProfitPerTruck[[#This Row],[Final_Invoice_Amount]]-tbl_ProfitPerTruck[[#This Row],[TTL_COSTS]]</f>
        <v>-163.11000000000004</v>
      </c>
    </row>
    <row r="776" spans="1:24" x14ac:dyDescent="0.35">
      <c r="A776" s="13">
        <v>45875</v>
      </c>
      <c r="B776" s="13" t="s">
        <v>754</v>
      </c>
      <c r="C776" s="1" t="s">
        <v>829</v>
      </c>
      <c r="D776" s="1" t="s">
        <v>113</v>
      </c>
      <c r="E776" s="1" t="s">
        <v>29</v>
      </c>
      <c r="F776" s="1" t="s">
        <v>30</v>
      </c>
      <c r="G776" s="1" t="s">
        <v>31</v>
      </c>
      <c r="H776" s="2">
        <v>299.07</v>
      </c>
      <c r="I776" s="3">
        <v>1.85</v>
      </c>
      <c r="J776" s="2">
        <v>43.16</v>
      </c>
      <c r="K776" s="2">
        <v>79.89</v>
      </c>
      <c r="L776" s="2">
        <v>28.82</v>
      </c>
      <c r="M776" s="2">
        <v>0</v>
      </c>
      <c r="N776" s="2">
        <v>0</v>
      </c>
      <c r="O776" s="3">
        <v>11.9</v>
      </c>
      <c r="P776" s="3">
        <v>0.55000000000000004</v>
      </c>
      <c r="Q776" s="2">
        <v>3.21</v>
      </c>
      <c r="R776" s="2">
        <v>0.85</v>
      </c>
      <c r="S776" s="2">
        <v>6.13</v>
      </c>
      <c r="T776" s="2">
        <v>7.1</v>
      </c>
      <c r="U776" s="2">
        <v>27.31</v>
      </c>
      <c r="V776" s="2">
        <f>SUM(tbl_ProfitPerTruck[[#This Row],[Truck_Fuel_Cost]:[Overhead_Allocation]])+SUM(K775:N776)</f>
        <v>218.45</v>
      </c>
      <c r="W776" s="2">
        <f>tbl_ProfitPerTruck[[#This Row],[Final_Invoice_Amount]]-SUM(tbl_ProfitPerTruck[[#This Row],[Direct_Labor_COGS]:[Permit_Fees_COGS]])</f>
        <v>190.35999999999999</v>
      </c>
      <c r="X776" s="2">
        <f>tbl_ProfitPerTruck[[#This Row],[Final_Invoice_Amount]]-tbl_ProfitPerTruck[[#This Row],[TTL_COSTS]]</f>
        <v>80.62</v>
      </c>
    </row>
    <row r="777" spans="1:24" x14ac:dyDescent="0.35">
      <c r="A777" s="13">
        <v>45894</v>
      </c>
      <c r="B777" s="13" t="s">
        <v>754</v>
      </c>
      <c r="C777" s="1" t="s">
        <v>830</v>
      </c>
      <c r="D777" s="1" t="s">
        <v>23</v>
      </c>
      <c r="E777" s="1" t="s">
        <v>24</v>
      </c>
      <c r="F777" s="1" t="s">
        <v>25</v>
      </c>
      <c r="G777" s="1" t="s">
        <v>35</v>
      </c>
      <c r="H777" s="2">
        <v>7895.22</v>
      </c>
      <c r="I777" s="3">
        <v>10.67</v>
      </c>
      <c r="J777" s="2">
        <v>42.4</v>
      </c>
      <c r="K777" s="2">
        <v>452.56</v>
      </c>
      <c r="L777" s="2">
        <v>2658.6</v>
      </c>
      <c r="M777" s="2">
        <v>636.57000000000005</v>
      </c>
      <c r="N777" s="2">
        <v>0</v>
      </c>
      <c r="O777" s="3">
        <v>15.1</v>
      </c>
      <c r="P777" s="3">
        <v>0.85</v>
      </c>
      <c r="Q777" s="2">
        <v>3.84</v>
      </c>
      <c r="R777" s="2">
        <v>1.74</v>
      </c>
      <c r="S777" s="2">
        <v>4.66</v>
      </c>
      <c r="T777" s="2">
        <v>7.06</v>
      </c>
      <c r="U777" s="2">
        <v>787</v>
      </c>
      <c r="V777" s="2">
        <f>SUM(tbl_ProfitPerTruck[[#This Row],[Truck_Fuel_Cost]:[Overhead_Allocation]])+SUM(K776:N777)</f>
        <v>4660.74</v>
      </c>
      <c r="W777" s="2">
        <f>tbl_ProfitPerTruck[[#This Row],[Final_Invoice_Amount]]-SUM(tbl_ProfitPerTruck[[#This Row],[Direct_Labor_COGS]:[Permit_Fees_COGS]])</f>
        <v>4147.49</v>
      </c>
      <c r="X777" s="2">
        <f>tbl_ProfitPerTruck[[#This Row],[Final_Invoice_Amount]]-tbl_ProfitPerTruck[[#This Row],[TTL_COSTS]]</f>
        <v>3234.4800000000005</v>
      </c>
    </row>
    <row r="778" spans="1:24" x14ac:dyDescent="0.35">
      <c r="A778" s="13">
        <v>45893</v>
      </c>
      <c r="B778" s="13" t="s">
        <v>754</v>
      </c>
      <c r="C778" s="1" t="s">
        <v>831</v>
      </c>
      <c r="D778" s="1" t="s">
        <v>28</v>
      </c>
      <c r="E778" s="1" t="s">
        <v>29</v>
      </c>
      <c r="F778" s="1" t="s">
        <v>34</v>
      </c>
      <c r="G778" s="1" t="s">
        <v>26</v>
      </c>
      <c r="H778" s="2">
        <v>812.26</v>
      </c>
      <c r="I778" s="3">
        <v>1.52</v>
      </c>
      <c r="J778" s="2">
        <v>55.11</v>
      </c>
      <c r="K778" s="2">
        <v>83.78</v>
      </c>
      <c r="L778" s="2">
        <v>216.92</v>
      </c>
      <c r="M778" s="2">
        <v>0</v>
      </c>
      <c r="N778" s="2">
        <v>0</v>
      </c>
      <c r="O778" s="3">
        <v>8.1999999999999993</v>
      </c>
      <c r="P778" s="3">
        <v>0.43</v>
      </c>
      <c r="Q778" s="2">
        <v>1.77</v>
      </c>
      <c r="R778" s="2">
        <v>0.87</v>
      </c>
      <c r="S778" s="2">
        <v>5.83</v>
      </c>
      <c r="T778" s="2">
        <v>8.59</v>
      </c>
      <c r="U778" s="2">
        <v>83.98</v>
      </c>
      <c r="V778" s="2">
        <f>SUM(tbl_ProfitPerTruck[[#This Row],[Truck_Fuel_Cost]:[Overhead_Allocation]])+SUM(K777:N778)</f>
        <v>4149.47</v>
      </c>
      <c r="W778" s="2">
        <f>tbl_ProfitPerTruck[[#This Row],[Final_Invoice_Amount]]-SUM(tbl_ProfitPerTruck[[#This Row],[Direct_Labor_COGS]:[Permit_Fees_COGS]])</f>
        <v>511.56</v>
      </c>
      <c r="X778" s="2">
        <f>tbl_ProfitPerTruck[[#This Row],[Final_Invoice_Amount]]-tbl_ProfitPerTruck[[#This Row],[TTL_COSTS]]</f>
        <v>-3337.21</v>
      </c>
    </row>
    <row r="779" spans="1:24" x14ac:dyDescent="0.35">
      <c r="A779" s="13">
        <v>45892</v>
      </c>
      <c r="B779" s="13" t="s">
        <v>754</v>
      </c>
      <c r="C779" s="1" t="s">
        <v>832</v>
      </c>
      <c r="D779" s="1" t="s">
        <v>47</v>
      </c>
      <c r="E779" s="1" t="s">
        <v>29</v>
      </c>
      <c r="F779" s="1" t="s">
        <v>34</v>
      </c>
      <c r="G779" s="1" t="s">
        <v>52</v>
      </c>
      <c r="H779" s="2">
        <v>561.14</v>
      </c>
      <c r="I779" s="3">
        <v>2.78</v>
      </c>
      <c r="J779" s="2">
        <v>51.11</v>
      </c>
      <c r="K779" s="2">
        <v>142.08000000000001</v>
      </c>
      <c r="L779" s="2">
        <v>105.03</v>
      </c>
      <c r="M779" s="2">
        <v>0</v>
      </c>
      <c r="N779" s="2">
        <v>0</v>
      </c>
      <c r="O779" s="3">
        <v>35.1</v>
      </c>
      <c r="P779" s="3">
        <v>1.66</v>
      </c>
      <c r="Q779" s="2">
        <v>8.0500000000000007</v>
      </c>
      <c r="R779" s="2">
        <v>3.15</v>
      </c>
      <c r="S779" s="2">
        <v>6.65</v>
      </c>
      <c r="T779" s="2">
        <v>7.55</v>
      </c>
      <c r="U779" s="2">
        <v>58.91</v>
      </c>
      <c r="V779" s="2">
        <f>SUM(tbl_ProfitPerTruck[[#This Row],[Truck_Fuel_Cost]:[Overhead_Allocation]])+SUM(K778:N779)</f>
        <v>632.11999999999989</v>
      </c>
      <c r="W779" s="2">
        <f>tbl_ProfitPerTruck[[#This Row],[Final_Invoice_Amount]]-SUM(tbl_ProfitPerTruck[[#This Row],[Direct_Labor_COGS]:[Permit_Fees_COGS]])</f>
        <v>314.02999999999997</v>
      </c>
      <c r="X779" s="2">
        <f>tbl_ProfitPerTruck[[#This Row],[Final_Invoice_Amount]]-tbl_ProfitPerTruck[[#This Row],[TTL_COSTS]]</f>
        <v>-70.979999999999905</v>
      </c>
    </row>
    <row r="780" spans="1:24" x14ac:dyDescent="0.35">
      <c r="A780" s="13">
        <v>45874</v>
      </c>
      <c r="B780" s="13" t="s">
        <v>754</v>
      </c>
      <c r="C780" s="1" t="s">
        <v>833</v>
      </c>
      <c r="D780" s="1" t="s">
        <v>39</v>
      </c>
      <c r="E780" s="1" t="s">
        <v>40</v>
      </c>
      <c r="F780" s="1" t="s">
        <v>34</v>
      </c>
      <c r="G780" s="1" t="s">
        <v>26</v>
      </c>
      <c r="H780" s="2">
        <v>1045.68</v>
      </c>
      <c r="I780" s="3">
        <v>0.7</v>
      </c>
      <c r="J780" s="2">
        <v>47.62</v>
      </c>
      <c r="K780" s="2">
        <v>33.33</v>
      </c>
      <c r="L780" s="2">
        <v>193.05</v>
      </c>
      <c r="M780" s="2">
        <v>0</v>
      </c>
      <c r="N780" s="2">
        <v>0</v>
      </c>
      <c r="O780" s="3">
        <v>22.3</v>
      </c>
      <c r="P780" s="3">
        <v>1.03</v>
      </c>
      <c r="Q780" s="2">
        <v>4.8899999999999997</v>
      </c>
      <c r="R780" s="2">
        <v>2.08</v>
      </c>
      <c r="S780" s="2">
        <v>4.87</v>
      </c>
      <c r="T780" s="2">
        <v>9.9</v>
      </c>
      <c r="U780" s="2">
        <v>104.47</v>
      </c>
      <c r="V780" s="2">
        <f>SUM(tbl_ProfitPerTruck[[#This Row],[Truck_Fuel_Cost]:[Overhead_Allocation]])+SUM(K779:N780)</f>
        <v>599.70000000000005</v>
      </c>
      <c r="W780" s="2">
        <f>tbl_ProfitPerTruck[[#This Row],[Final_Invoice_Amount]]-SUM(tbl_ProfitPerTruck[[#This Row],[Direct_Labor_COGS]:[Permit_Fees_COGS]])</f>
        <v>819.30000000000007</v>
      </c>
      <c r="X780" s="2">
        <f>tbl_ProfitPerTruck[[#This Row],[Final_Invoice_Amount]]-tbl_ProfitPerTruck[[#This Row],[TTL_COSTS]]</f>
        <v>445.98</v>
      </c>
    </row>
    <row r="781" spans="1:24" x14ac:dyDescent="0.35">
      <c r="A781" s="13">
        <v>45891</v>
      </c>
      <c r="B781" s="13" t="s">
        <v>754</v>
      </c>
      <c r="C781" s="1" t="s">
        <v>834</v>
      </c>
      <c r="D781" s="1" t="s">
        <v>57</v>
      </c>
      <c r="E781" s="1" t="s">
        <v>24</v>
      </c>
      <c r="F781" s="1" t="s">
        <v>25</v>
      </c>
      <c r="G781" s="1" t="s">
        <v>35</v>
      </c>
      <c r="H781" s="2">
        <v>6090.11</v>
      </c>
      <c r="I781" s="3">
        <v>12.07</v>
      </c>
      <c r="J781" s="2">
        <v>44.17</v>
      </c>
      <c r="K781" s="2">
        <v>533.30999999999995</v>
      </c>
      <c r="L781" s="2">
        <v>1942.84</v>
      </c>
      <c r="M781" s="2">
        <v>0</v>
      </c>
      <c r="N781" s="2">
        <v>0</v>
      </c>
      <c r="O781" s="3">
        <v>29.9</v>
      </c>
      <c r="P781" s="3">
        <v>1.4</v>
      </c>
      <c r="Q781" s="2">
        <v>7.83</v>
      </c>
      <c r="R781" s="2">
        <v>1.76</v>
      </c>
      <c r="S781" s="2">
        <v>7.07</v>
      </c>
      <c r="T781" s="2">
        <v>11.49</v>
      </c>
      <c r="U781" s="2">
        <v>711.34</v>
      </c>
      <c r="V781" s="2">
        <f>SUM(tbl_ProfitPerTruck[[#This Row],[Truck_Fuel_Cost]:[Overhead_Allocation]])+SUM(K780:N781)</f>
        <v>3442.0199999999995</v>
      </c>
      <c r="W781" s="2">
        <f>tbl_ProfitPerTruck[[#This Row],[Final_Invoice_Amount]]-SUM(tbl_ProfitPerTruck[[#This Row],[Direct_Labor_COGS]:[Permit_Fees_COGS]])</f>
        <v>3613.96</v>
      </c>
      <c r="X781" s="2">
        <f>tbl_ProfitPerTruck[[#This Row],[Final_Invoice_Amount]]-tbl_ProfitPerTruck[[#This Row],[TTL_COSTS]]</f>
        <v>2648.09</v>
      </c>
    </row>
    <row r="782" spans="1:24" x14ac:dyDescent="0.35">
      <c r="A782" s="13">
        <v>45874</v>
      </c>
      <c r="B782" s="13" t="s">
        <v>754</v>
      </c>
      <c r="C782" s="1" t="s">
        <v>835</v>
      </c>
      <c r="D782" s="1" t="s">
        <v>47</v>
      </c>
      <c r="E782" s="1" t="s">
        <v>29</v>
      </c>
      <c r="F782" s="1" t="s">
        <v>34</v>
      </c>
      <c r="G782" s="1" t="s">
        <v>43</v>
      </c>
      <c r="H782" s="2">
        <v>1055.78</v>
      </c>
      <c r="I782" s="3">
        <v>1.32</v>
      </c>
      <c r="J782" s="2">
        <v>42.02</v>
      </c>
      <c r="K782" s="2">
        <v>55.47</v>
      </c>
      <c r="L782" s="2">
        <v>279.36</v>
      </c>
      <c r="M782" s="2">
        <v>0</v>
      </c>
      <c r="N782" s="2">
        <v>0</v>
      </c>
      <c r="O782" s="3">
        <v>23.1</v>
      </c>
      <c r="P782" s="3">
        <v>1.17</v>
      </c>
      <c r="Q782" s="2">
        <v>6.31</v>
      </c>
      <c r="R782" s="2">
        <v>1.67</v>
      </c>
      <c r="S782" s="2">
        <v>7.32</v>
      </c>
      <c r="T782" s="2">
        <v>8.84</v>
      </c>
      <c r="U782" s="2">
        <v>66.77</v>
      </c>
      <c r="V782" s="2">
        <f>SUM(tbl_ProfitPerTruck[[#This Row],[Truck_Fuel_Cost]:[Overhead_Allocation]])+SUM(K781:N782)</f>
        <v>2901.8899999999994</v>
      </c>
      <c r="W782" s="2">
        <f>tbl_ProfitPerTruck[[#This Row],[Final_Invoice_Amount]]-SUM(tbl_ProfitPerTruck[[#This Row],[Direct_Labor_COGS]:[Permit_Fees_COGS]])</f>
        <v>720.94999999999993</v>
      </c>
      <c r="X782" s="2">
        <f>tbl_ProfitPerTruck[[#This Row],[Final_Invoice_Amount]]-tbl_ProfitPerTruck[[#This Row],[TTL_COSTS]]</f>
        <v>-1846.1099999999994</v>
      </c>
    </row>
    <row r="783" spans="1:24" x14ac:dyDescent="0.35">
      <c r="A783" s="13">
        <v>45894</v>
      </c>
      <c r="B783" s="13" t="s">
        <v>754</v>
      </c>
      <c r="C783" s="1" t="s">
        <v>836</v>
      </c>
      <c r="D783" s="1" t="s">
        <v>57</v>
      </c>
      <c r="E783" s="1" t="s">
        <v>24</v>
      </c>
      <c r="F783" s="1" t="s">
        <v>25</v>
      </c>
      <c r="G783" s="1" t="s">
        <v>35</v>
      </c>
      <c r="H783" s="2">
        <v>10103.1</v>
      </c>
      <c r="I783" s="3">
        <v>11.91</v>
      </c>
      <c r="J783" s="2">
        <v>44.15</v>
      </c>
      <c r="K783" s="2">
        <v>525.92999999999995</v>
      </c>
      <c r="L783" s="2">
        <v>3438.94</v>
      </c>
      <c r="M783" s="2">
        <v>0</v>
      </c>
      <c r="N783" s="2">
        <v>78.87</v>
      </c>
      <c r="O783" s="3">
        <v>22.9</v>
      </c>
      <c r="P783" s="3">
        <v>0.94</v>
      </c>
      <c r="Q783" s="2">
        <v>4.67</v>
      </c>
      <c r="R783" s="2">
        <v>1.31</v>
      </c>
      <c r="S783" s="2">
        <v>5.28</v>
      </c>
      <c r="T783" s="2">
        <v>7.89</v>
      </c>
      <c r="U783" s="2">
        <v>623.47</v>
      </c>
      <c r="V783" s="2">
        <f>SUM(tbl_ProfitPerTruck[[#This Row],[Truck_Fuel_Cost]:[Overhead_Allocation]])+SUM(K782:N783)</f>
        <v>5021.1899999999996</v>
      </c>
      <c r="W783" s="2">
        <f>tbl_ProfitPerTruck[[#This Row],[Final_Invoice_Amount]]-SUM(tbl_ProfitPerTruck[[#This Row],[Direct_Labor_COGS]:[Permit_Fees_COGS]])</f>
        <v>6059.3600000000006</v>
      </c>
      <c r="X783" s="2">
        <f>tbl_ProfitPerTruck[[#This Row],[Final_Invoice_Amount]]-tbl_ProfitPerTruck[[#This Row],[TTL_COSTS]]</f>
        <v>5081.9100000000008</v>
      </c>
    </row>
    <row r="784" spans="1:24" x14ac:dyDescent="0.35">
      <c r="A784" s="13">
        <v>45877</v>
      </c>
      <c r="B784" s="13" t="s">
        <v>754</v>
      </c>
      <c r="C784" s="1" t="s">
        <v>837</v>
      </c>
      <c r="D784" s="1" t="s">
        <v>57</v>
      </c>
      <c r="E784" s="1" t="s">
        <v>24</v>
      </c>
      <c r="F784" s="1" t="s">
        <v>25</v>
      </c>
      <c r="G784" s="1" t="s">
        <v>35</v>
      </c>
      <c r="H784" s="2">
        <v>9201.7999999999993</v>
      </c>
      <c r="I784" s="3">
        <v>10.58</v>
      </c>
      <c r="J784" s="2">
        <v>47.35</v>
      </c>
      <c r="K784" s="2">
        <v>500.88</v>
      </c>
      <c r="L784" s="2">
        <v>2799.86</v>
      </c>
      <c r="M784" s="2">
        <v>0</v>
      </c>
      <c r="N784" s="2">
        <v>0</v>
      </c>
      <c r="O784" s="3">
        <v>3.3</v>
      </c>
      <c r="P784" s="3">
        <v>0.15</v>
      </c>
      <c r="Q784" s="2">
        <v>0.75</v>
      </c>
      <c r="R784" s="2">
        <v>0.39</v>
      </c>
      <c r="S784" s="2">
        <v>6.35</v>
      </c>
      <c r="T784" s="2">
        <v>11.68</v>
      </c>
      <c r="U784" s="2">
        <v>1081.79</v>
      </c>
      <c r="V784" s="2">
        <f>SUM(tbl_ProfitPerTruck[[#This Row],[Truck_Fuel_Cost]:[Overhead_Allocation]])+SUM(K783:N784)</f>
        <v>8445.4399999999987</v>
      </c>
      <c r="W784" s="2">
        <f>tbl_ProfitPerTruck[[#This Row],[Final_Invoice_Amount]]-SUM(tbl_ProfitPerTruck[[#This Row],[Direct_Labor_COGS]:[Permit_Fees_COGS]])</f>
        <v>5901.0599999999995</v>
      </c>
      <c r="X784" s="2">
        <f>tbl_ProfitPerTruck[[#This Row],[Final_Invoice_Amount]]-tbl_ProfitPerTruck[[#This Row],[TTL_COSTS]]</f>
        <v>756.36000000000058</v>
      </c>
    </row>
    <row r="785" spans="1:24" x14ac:dyDescent="0.35">
      <c r="A785" s="13">
        <v>45888</v>
      </c>
      <c r="B785" s="13" t="s">
        <v>754</v>
      </c>
      <c r="C785" s="1" t="s">
        <v>838</v>
      </c>
      <c r="D785" s="1" t="s">
        <v>49</v>
      </c>
      <c r="E785" s="1" t="s">
        <v>29</v>
      </c>
      <c r="F785" s="1" t="s">
        <v>30</v>
      </c>
      <c r="G785" s="1" t="s">
        <v>26</v>
      </c>
      <c r="H785" s="2">
        <v>290.91000000000003</v>
      </c>
      <c r="I785" s="3">
        <v>1.44</v>
      </c>
      <c r="J785" s="2">
        <v>41.38</v>
      </c>
      <c r="K785" s="2">
        <v>59.59</v>
      </c>
      <c r="L785" s="2">
        <v>27.5</v>
      </c>
      <c r="M785" s="2">
        <v>0</v>
      </c>
      <c r="N785" s="2">
        <v>0</v>
      </c>
      <c r="O785" s="3">
        <v>19.3</v>
      </c>
      <c r="P785" s="3">
        <v>0.82</v>
      </c>
      <c r="Q785" s="2">
        <v>3.9</v>
      </c>
      <c r="R785" s="2">
        <v>1.72</v>
      </c>
      <c r="S785" s="2">
        <v>6.79</v>
      </c>
      <c r="T785" s="2">
        <v>10.1</v>
      </c>
      <c r="U785" s="2">
        <v>25</v>
      </c>
      <c r="V785" s="2">
        <f>SUM(tbl_ProfitPerTruck[[#This Row],[Truck_Fuel_Cost]:[Overhead_Allocation]])+SUM(K784:N785)</f>
        <v>3435.3400000000006</v>
      </c>
      <c r="W785" s="2">
        <f>tbl_ProfitPerTruck[[#This Row],[Final_Invoice_Amount]]-SUM(tbl_ProfitPerTruck[[#This Row],[Direct_Labor_COGS]:[Permit_Fees_COGS]])</f>
        <v>203.82000000000002</v>
      </c>
      <c r="X785" s="2">
        <f>tbl_ProfitPerTruck[[#This Row],[Final_Invoice_Amount]]-tbl_ProfitPerTruck[[#This Row],[TTL_COSTS]]</f>
        <v>-3144.4300000000007</v>
      </c>
    </row>
    <row r="786" spans="1:24" x14ac:dyDescent="0.35">
      <c r="A786" s="13">
        <v>45872</v>
      </c>
      <c r="B786" s="13" t="s">
        <v>754</v>
      </c>
      <c r="C786" s="1" t="s">
        <v>839</v>
      </c>
      <c r="D786" s="1" t="s">
        <v>51</v>
      </c>
      <c r="E786" s="1" t="s">
        <v>29</v>
      </c>
      <c r="F786" s="1" t="s">
        <v>30</v>
      </c>
      <c r="G786" s="1" t="s">
        <v>37</v>
      </c>
      <c r="H786" s="2">
        <v>313.27</v>
      </c>
      <c r="I786" s="3">
        <v>1.1299999999999999</v>
      </c>
      <c r="J786" s="2">
        <v>43.71</v>
      </c>
      <c r="K786" s="2">
        <v>49.29</v>
      </c>
      <c r="L786" s="2">
        <v>20.63</v>
      </c>
      <c r="M786" s="2">
        <v>0</v>
      </c>
      <c r="N786" s="2">
        <v>0</v>
      </c>
      <c r="O786" s="3">
        <v>34.9</v>
      </c>
      <c r="P786" s="3">
        <v>1.53</v>
      </c>
      <c r="Q786" s="2">
        <v>7.47</v>
      </c>
      <c r="R786" s="2">
        <v>2.2000000000000002</v>
      </c>
      <c r="S786" s="2">
        <v>6.96</v>
      </c>
      <c r="T786" s="2">
        <v>11.57</v>
      </c>
      <c r="U786" s="2">
        <v>28.89</v>
      </c>
      <c r="V786" s="2">
        <f>SUM(tbl_ProfitPerTruck[[#This Row],[Truck_Fuel_Cost]:[Overhead_Allocation]])+SUM(K785:N786)</f>
        <v>214.1</v>
      </c>
      <c r="W786" s="2">
        <f>tbl_ProfitPerTruck[[#This Row],[Final_Invoice_Amount]]-SUM(tbl_ProfitPerTruck[[#This Row],[Direct_Labor_COGS]:[Permit_Fees_COGS]])</f>
        <v>243.34999999999997</v>
      </c>
      <c r="X786" s="2">
        <f>tbl_ProfitPerTruck[[#This Row],[Final_Invoice_Amount]]-tbl_ProfitPerTruck[[#This Row],[TTL_COSTS]]</f>
        <v>99.169999999999987</v>
      </c>
    </row>
    <row r="787" spans="1:24" x14ac:dyDescent="0.35">
      <c r="A787" s="13">
        <v>45887</v>
      </c>
      <c r="B787" s="13" t="s">
        <v>754</v>
      </c>
      <c r="C787" s="1" t="s">
        <v>840</v>
      </c>
      <c r="D787" s="1" t="s">
        <v>42</v>
      </c>
      <c r="E787" s="1" t="s">
        <v>24</v>
      </c>
      <c r="F787" s="1" t="s">
        <v>25</v>
      </c>
      <c r="G787" s="1" t="s">
        <v>31</v>
      </c>
      <c r="H787" s="2">
        <v>9659.49</v>
      </c>
      <c r="I787" s="3">
        <v>9.27</v>
      </c>
      <c r="J787" s="2">
        <v>42.8</v>
      </c>
      <c r="K787" s="2">
        <v>396.75</v>
      </c>
      <c r="L787" s="2">
        <v>3462.54</v>
      </c>
      <c r="M787" s="2">
        <v>0</v>
      </c>
      <c r="N787" s="2">
        <v>262.33</v>
      </c>
      <c r="O787" s="3">
        <v>14.2</v>
      </c>
      <c r="P787" s="3">
        <v>0.77</v>
      </c>
      <c r="Q787" s="2">
        <v>3.27</v>
      </c>
      <c r="R787" s="2">
        <v>1.6</v>
      </c>
      <c r="S787" s="2">
        <v>7.31</v>
      </c>
      <c r="T787" s="2">
        <v>11.04</v>
      </c>
      <c r="U787" s="2">
        <v>947.94</v>
      </c>
      <c r="V787" s="2">
        <f>SUM(tbl_ProfitPerTruck[[#This Row],[Truck_Fuel_Cost]:[Overhead_Allocation]])+SUM(K786:N787)</f>
        <v>5162.7</v>
      </c>
      <c r="W787" s="2">
        <f>tbl_ProfitPerTruck[[#This Row],[Final_Invoice_Amount]]-SUM(tbl_ProfitPerTruck[[#This Row],[Direct_Labor_COGS]:[Permit_Fees_COGS]])</f>
        <v>5537.87</v>
      </c>
      <c r="X787" s="2">
        <f>tbl_ProfitPerTruck[[#This Row],[Final_Invoice_Amount]]-tbl_ProfitPerTruck[[#This Row],[TTL_COSTS]]</f>
        <v>4496.79</v>
      </c>
    </row>
    <row r="788" spans="1:24" x14ac:dyDescent="0.35">
      <c r="A788" s="13">
        <v>45883</v>
      </c>
      <c r="B788" s="13" t="s">
        <v>754</v>
      </c>
      <c r="C788" s="1" t="s">
        <v>841</v>
      </c>
      <c r="D788" s="1" t="s">
        <v>23</v>
      </c>
      <c r="E788" s="1" t="s">
        <v>24</v>
      </c>
      <c r="F788" s="1" t="s">
        <v>25</v>
      </c>
      <c r="G788" s="1" t="s">
        <v>26</v>
      </c>
      <c r="H788" s="2">
        <v>7989.01</v>
      </c>
      <c r="I788" s="3">
        <v>9.58</v>
      </c>
      <c r="J788" s="2">
        <v>54.02</v>
      </c>
      <c r="K788" s="2">
        <v>517.38</v>
      </c>
      <c r="L788" s="2">
        <v>2791.32</v>
      </c>
      <c r="M788" s="2">
        <v>443.82</v>
      </c>
      <c r="N788" s="2">
        <v>324.93</v>
      </c>
      <c r="O788" s="3">
        <v>21.5</v>
      </c>
      <c r="P788" s="3">
        <v>0.88</v>
      </c>
      <c r="Q788" s="2">
        <v>4.62</v>
      </c>
      <c r="R788" s="2">
        <v>2.16</v>
      </c>
      <c r="S788" s="2">
        <v>6.8</v>
      </c>
      <c r="T788" s="2">
        <v>9.08</v>
      </c>
      <c r="U788" s="2">
        <v>487.45</v>
      </c>
      <c r="V788" s="2">
        <f>SUM(tbl_ProfitPerTruck[[#This Row],[Truck_Fuel_Cost]:[Overhead_Allocation]])+SUM(K787:N788)</f>
        <v>8709.18</v>
      </c>
      <c r="W788" s="2">
        <f>tbl_ProfitPerTruck[[#This Row],[Final_Invoice_Amount]]-SUM(tbl_ProfitPerTruck[[#This Row],[Direct_Labor_COGS]:[Permit_Fees_COGS]])</f>
        <v>3911.56</v>
      </c>
      <c r="X788" s="2">
        <f>tbl_ProfitPerTruck[[#This Row],[Final_Invoice_Amount]]-tbl_ProfitPerTruck[[#This Row],[TTL_COSTS]]</f>
        <v>-720.17000000000007</v>
      </c>
    </row>
    <row r="789" spans="1:24" x14ac:dyDescent="0.35">
      <c r="A789" s="13">
        <v>45886</v>
      </c>
      <c r="B789" s="13" t="s">
        <v>754</v>
      </c>
      <c r="C789" s="1" t="s">
        <v>842</v>
      </c>
      <c r="D789" s="1" t="s">
        <v>57</v>
      </c>
      <c r="E789" s="1" t="s">
        <v>24</v>
      </c>
      <c r="F789" s="1" t="s">
        <v>34</v>
      </c>
      <c r="G789" s="1" t="s">
        <v>26</v>
      </c>
      <c r="H789" s="2">
        <v>1222.95</v>
      </c>
      <c r="I789" s="3">
        <v>1.81</v>
      </c>
      <c r="J789" s="2">
        <v>42.15</v>
      </c>
      <c r="K789" s="2">
        <v>76.459999999999994</v>
      </c>
      <c r="L789" s="2">
        <v>157.83000000000001</v>
      </c>
      <c r="M789" s="2">
        <v>0</v>
      </c>
      <c r="N789" s="2">
        <v>0</v>
      </c>
      <c r="O789" s="3">
        <v>11.7</v>
      </c>
      <c r="P789" s="3">
        <v>0.54</v>
      </c>
      <c r="Q789" s="2">
        <v>3.1</v>
      </c>
      <c r="R789" s="2">
        <v>1.27</v>
      </c>
      <c r="S789" s="2">
        <v>5.65</v>
      </c>
      <c r="T789" s="2">
        <v>9.9499999999999993</v>
      </c>
      <c r="U789" s="2">
        <v>126.27</v>
      </c>
      <c r="V789" s="2">
        <f>SUM(tbl_ProfitPerTruck[[#This Row],[Truck_Fuel_Cost]:[Overhead_Allocation]])+SUM(K788:N789)</f>
        <v>4457.9799999999996</v>
      </c>
      <c r="W789" s="2">
        <f>tbl_ProfitPerTruck[[#This Row],[Final_Invoice_Amount]]-SUM(tbl_ProfitPerTruck[[#This Row],[Direct_Labor_COGS]:[Permit_Fees_COGS]])</f>
        <v>988.66000000000008</v>
      </c>
      <c r="X789" s="2">
        <f>tbl_ProfitPerTruck[[#This Row],[Final_Invoice_Amount]]-tbl_ProfitPerTruck[[#This Row],[TTL_COSTS]]</f>
        <v>-3235.0299999999997</v>
      </c>
    </row>
    <row r="790" spans="1:24" x14ac:dyDescent="0.35">
      <c r="A790" s="13">
        <v>45886</v>
      </c>
      <c r="B790" s="13" t="s">
        <v>754</v>
      </c>
      <c r="C790" s="1" t="s">
        <v>843</v>
      </c>
      <c r="D790" s="1" t="s">
        <v>42</v>
      </c>
      <c r="E790" s="1" t="s">
        <v>24</v>
      </c>
      <c r="F790" s="1" t="s">
        <v>25</v>
      </c>
      <c r="G790" s="1" t="s">
        <v>35</v>
      </c>
      <c r="H790" s="2">
        <v>9933.9500000000007</v>
      </c>
      <c r="I790" s="3">
        <v>6.18</v>
      </c>
      <c r="J790" s="2">
        <v>43.96</v>
      </c>
      <c r="K790" s="2">
        <v>271.62</v>
      </c>
      <c r="L790" s="2">
        <v>3267.86</v>
      </c>
      <c r="M790" s="2">
        <v>523.29</v>
      </c>
      <c r="N790" s="2">
        <v>207.69</v>
      </c>
      <c r="O790" s="3">
        <v>40.200000000000003</v>
      </c>
      <c r="P790" s="3">
        <v>1.83</v>
      </c>
      <c r="Q790" s="2">
        <v>9.41</v>
      </c>
      <c r="R790" s="2">
        <v>3.91</v>
      </c>
      <c r="S790" s="2">
        <v>6.4</v>
      </c>
      <c r="T790" s="2">
        <v>9.31</v>
      </c>
      <c r="U790" s="2">
        <v>927.46</v>
      </c>
      <c r="V790" s="2">
        <f>SUM(tbl_ProfitPerTruck[[#This Row],[Truck_Fuel_Cost]:[Overhead_Allocation]])+SUM(K789:N790)</f>
        <v>5461.2399999999989</v>
      </c>
      <c r="W790" s="2">
        <f>tbl_ProfitPerTruck[[#This Row],[Final_Invoice_Amount]]-SUM(tbl_ProfitPerTruck[[#This Row],[Direct_Labor_COGS]:[Permit_Fees_COGS]])</f>
        <v>5663.4900000000007</v>
      </c>
      <c r="X790" s="2">
        <f>tbl_ProfitPerTruck[[#This Row],[Final_Invoice_Amount]]-tbl_ProfitPerTruck[[#This Row],[TTL_COSTS]]</f>
        <v>4472.7100000000019</v>
      </c>
    </row>
    <row r="791" spans="1:24" x14ac:dyDescent="0.35">
      <c r="A791" s="13">
        <v>45899</v>
      </c>
      <c r="B791" s="13" t="s">
        <v>754</v>
      </c>
      <c r="C791" s="1" t="s">
        <v>844</v>
      </c>
      <c r="D791" s="1" t="s">
        <v>57</v>
      </c>
      <c r="E791" s="1" t="s">
        <v>24</v>
      </c>
      <c r="F791" s="1" t="s">
        <v>25</v>
      </c>
      <c r="G791" s="1" t="s">
        <v>43</v>
      </c>
      <c r="H791" s="2">
        <v>9368.86</v>
      </c>
      <c r="I791" s="3">
        <v>15.22</v>
      </c>
      <c r="J791" s="2">
        <v>45.95</v>
      </c>
      <c r="K791" s="2">
        <v>699.55</v>
      </c>
      <c r="L791" s="2">
        <v>2729.2</v>
      </c>
      <c r="M791" s="2">
        <v>0</v>
      </c>
      <c r="N791" s="2">
        <v>282.43</v>
      </c>
      <c r="O791" s="3">
        <v>10.4</v>
      </c>
      <c r="P791" s="3">
        <v>0.38</v>
      </c>
      <c r="Q791" s="2">
        <v>2.14</v>
      </c>
      <c r="R791" s="2">
        <v>1.17</v>
      </c>
      <c r="S791" s="2">
        <v>6.66</v>
      </c>
      <c r="T791" s="2">
        <v>7.36</v>
      </c>
      <c r="U791" s="2">
        <v>1023.71</v>
      </c>
      <c r="V791" s="2">
        <f>SUM(tbl_ProfitPerTruck[[#This Row],[Truck_Fuel_Cost]:[Overhead_Allocation]])+SUM(K790:N791)</f>
        <v>9022.68</v>
      </c>
      <c r="W791" s="2">
        <f>tbl_ProfitPerTruck[[#This Row],[Final_Invoice_Amount]]-SUM(tbl_ProfitPerTruck[[#This Row],[Direct_Labor_COGS]:[Permit_Fees_COGS]])</f>
        <v>5657.68</v>
      </c>
      <c r="X791" s="2">
        <f>tbl_ProfitPerTruck[[#This Row],[Final_Invoice_Amount]]-tbl_ProfitPerTruck[[#This Row],[TTL_COSTS]]</f>
        <v>346.18000000000029</v>
      </c>
    </row>
    <row r="792" spans="1:24" x14ac:dyDescent="0.35">
      <c r="A792" s="13">
        <v>45893</v>
      </c>
      <c r="B792" s="13" t="s">
        <v>754</v>
      </c>
      <c r="C792" s="1" t="s">
        <v>845</v>
      </c>
      <c r="D792" s="1" t="s">
        <v>42</v>
      </c>
      <c r="E792" s="1" t="s">
        <v>24</v>
      </c>
      <c r="F792" s="1" t="s">
        <v>25</v>
      </c>
      <c r="G792" s="1" t="s">
        <v>43</v>
      </c>
      <c r="H792" s="2">
        <v>7932.18</v>
      </c>
      <c r="I792" s="3">
        <v>15.37</v>
      </c>
      <c r="J792" s="2">
        <v>44.27</v>
      </c>
      <c r="K792" s="2">
        <v>680.69</v>
      </c>
      <c r="L792" s="2">
        <v>2639.95</v>
      </c>
      <c r="M792" s="2">
        <v>0</v>
      </c>
      <c r="N792" s="2">
        <v>0</v>
      </c>
      <c r="O792" s="3">
        <v>16.8</v>
      </c>
      <c r="P792" s="3">
        <v>0.7</v>
      </c>
      <c r="Q792" s="2">
        <v>3.83</v>
      </c>
      <c r="R792" s="2">
        <v>1.57</v>
      </c>
      <c r="S792" s="2">
        <v>6.98</v>
      </c>
      <c r="T792" s="2">
        <v>10.39</v>
      </c>
      <c r="U792" s="2">
        <v>506.96</v>
      </c>
      <c r="V792" s="2">
        <f>SUM(tbl_ProfitPerTruck[[#This Row],[Truck_Fuel_Cost]:[Overhead_Allocation]])+SUM(K791:N792)</f>
        <v>7561.5499999999993</v>
      </c>
      <c r="W792" s="2">
        <f>tbl_ProfitPerTruck[[#This Row],[Final_Invoice_Amount]]-SUM(tbl_ProfitPerTruck[[#This Row],[Direct_Labor_COGS]:[Permit_Fees_COGS]])</f>
        <v>4611.5400000000009</v>
      </c>
      <c r="X792" s="2">
        <f>tbl_ProfitPerTruck[[#This Row],[Final_Invoice_Amount]]-tbl_ProfitPerTruck[[#This Row],[TTL_COSTS]]</f>
        <v>370.63000000000102</v>
      </c>
    </row>
    <row r="793" spans="1:24" x14ac:dyDescent="0.35">
      <c r="A793" s="13">
        <v>45876</v>
      </c>
      <c r="B793" s="13" t="s">
        <v>754</v>
      </c>
      <c r="C793" s="1" t="s">
        <v>846</v>
      </c>
      <c r="D793" s="1" t="s">
        <v>28</v>
      </c>
      <c r="E793" s="1" t="s">
        <v>29</v>
      </c>
      <c r="F793" s="1" t="s">
        <v>34</v>
      </c>
      <c r="G793" s="1" t="s">
        <v>52</v>
      </c>
      <c r="H793" s="2">
        <v>841.74</v>
      </c>
      <c r="I793" s="3">
        <v>1.8</v>
      </c>
      <c r="J793" s="2">
        <v>44.31</v>
      </c>
      <c r="K793" s="2">
        <v>79.63</v>
      </c>
      <c r="L793" s="2">
        <v>178.86</v>
      </c>
      <c r="M793" s="2">
        <v>0</v>
      </c>
      <c r="N793" s="2">
        <v>0</v>
      </c>
      <c r="O793" s="3">
        <v>24.4</v>
      </c>
      <c r="P793" s="3">
        <v>1.24</v>
      </c>
      <c r="Q793" s="2">
        <v>6.31</v>
      </c>
      <c r="R793" s="2">
        <v>2.11</v>
      </c>
      <c r="S793" s="2">
        <v>7.07</v>
      </c>
      <c r="T793" s="2">
        <v>8.9600000000000009</v>
      </c>
      <c r="U793" s="2">
        <v>95.39</v>
      </c>
      <c r="V793" s="2">
        <f>SUM(tbl_ProfitPerTruck[[#This Row],[Truck_Fuel_Cost]:[Overhead_Allocation]])+SUM(K792:N793)</f>
        <v>3698.9700000000003</v>
      </c>
      <c r="W793" s="2">
        <f>tbl_ProfitPerTruck[[#This Row],[Final_Invoice_Amount]]-SUM(tbl_ProfitPerTruck[[#This Row],[Direct_Labor_COGS]:[Permit_Fees_COGS]])</f>
        <v>583.25</v>
      </c>
      <c r="X793" s="2">
        <f>tbl_ProfitPerTruck[[#This Row],[Final_Invoice_Amount]]-tbl_ProfitPerTruck[[#This Row],[TTL_COSTS]]</f>
        <v>-2857.2300000000005</v>
      </c>
    </row>
    <row r="794" spans="1:24" x14ac:dyDescent="0.35">
      <c r="A794" s="13">
        <v>45884</v>
      </c>
      <c r="B794" s="13" t="s">
        <v>754</v>
      </c>
      <c r="C794" s="1" t="s">
        <v>847</v>
      </c>
      <c r="D794" s="1" t="s">
        <v>57</v>
      </c>
      <c r="E794" s="1" t="s">
        <v>24</v>
      </c>
      <c r="F794" s="1" t="s">
        <v>25</v>
      </c>
      <c r="G794" s="1" t="s">
        <v>35</v>
      </c>
      <c r="H794" s="2">
        <v>8027.5</v>
      </c>
      <c r="I794" s="3">
        <v>5</v>
      </c>
      <c r="J794" s="2">
        <v>57.3</v>
      </c>
      <c r="K794" s="2">
        <v>286.51</v>
      </c>
      <c r="L794" s="2">
        <v>2495.9</v>
      </c>
      <c r="M794" s="2">
        <v>0</v>
      </c>
      <c r="N794" s="2">
        <v>175.72</v>
      </c>
      <c r="O794" s="3">
        <v>10.8</v>
      </c>
      <c r="P794" s="3">
        <v>0.52</v>
      </c>
      <c r="Q794" s="2">
        <v>2.09</v>
      </c>
      <c r="R794" s="2">
        <v>0.89</v>
      </c>
      <c r="S794" s="2">
        <v>6.93</v>
      </c>
      <c r="T794" s="2">
        <v>11.14</v>
      </c>
      <c r="U794" s="2">
        <v>679.88</v>
      </c>
      <c r="V794" s="2">
        <f>SUM(tbl_ProfitPerTruck[[#This Row],[Truck_Fuel_Cost]:[Overhead_Allocation]])+SUM(K793:N794)</f>
        <v>3917.5499999999997</v>
      </c>
      <c r="W794" s="2">
        <f>tbl_ProfitPerTruck[[#This Row],[Final_Invoice_Amount]]-SUM(tbl_ProfitPerTruck[[#This Row],[Direct_Labor_COGS]:[Permit_Fees_COGS]])</f>
        <v>5069.3700000000008</v>
      </c>
      <c r="X794" s="2">
        <f>tbl_ProfitPerTruck[[#This Row],[Final_Invoice_Amount]]-tbl_ProfitPerTruck[[#This Row],[TTL_COSTS]]</f>
        <v>4109.9500000000007</v>
      </c>
    </row>
    <row r="795" spans="1:24" x14ac:dyDescent="0.35">
      <c r="A795" s="13">
        <v>45891</v>
      </c>
      <c r="B795" s="13" t="s">
        <v>754</v>
      </c>
      <c r="C795" s="1" t="s">
        <v>848</v>
      </c>
      <c r="D795" s="1" t="s">
        <v>72</v>
      </c>
      <c r="E795" s="1" t="s">
        <v>29</v>
      </c>
      <c r="F795" s="1" t="s">
        <v>30</v>
      </c>
      <c r="G795" s="1" t="s">
        <v>31</v>
      </c>
      <c r="H795" s="2">
        <v>201.28</v>
      </c>
      <c r="I795" s="3">
        <v>0.82</v>
      </c>
      <c r="J795" s="2">
        <v>32.450000000000003</v>
      </c>
      <c r="K795" s="2">
        <v>26.6</v>
      </c>
      <c r="L795" s="2">
        <v>13.35</v>
      </c>
      <c r="M795" s="2">
        <v>0</v>
      </c>
      <c r="N795" s="2">
        <v>0</v>
      </c>
      <c r="O795" s="3">
        <v>16.8</v>
      </c>
      <c r="P795" s="3">
        <v>0.7</v>
      </c>
      <c r="Q795" s="2">
        <v>3.88</v>
      </c>
      <c r="R795" s="2">
        <v>1.1200000000000001</v>
      </c>
      <c r="S795" s="2">
        <v>5.05</v>
      </c>
      <c r="T795" s="2">
        <v>7.32</v>
      </c>
      <c r="U795" s="2">
        <v>25</v>
      </c>
      <c r="V795" s="2">
        <f>SUM(tbl_ProfitPerTruck[[#This Row],[Truck_Fuel_Cost]:[Overhead_Allocation]])+SUM(K794:N795)</f>
        <v>3040.4499999999994</v>
      </c>
      <c r="W795" s="2">
        <f>tbl_ProfitPerTruck[[#This Row],[Final_Invoice_Amount]]-SUM(tbl_ProfitPerTruck[[#This Row],[Direct_Labor_COGS]:[Permit_Fees_COGS]])</f>
        <v>161.32999999999998</v>
      </c>
      <c r="X795" s="2">
        <f>tbl_ProfitPerTruck[[#This Row],[Final_Invoice_Amount]]-tbl_ProfitPerTruck[[#This Row],[TTL_COSTS]]</f>
        <v>-2839.1699999999992</v>
      </c>
    </row>
    <row r="796" spans="1:24" x14ac:dyDescent="0.35">
      <c r="A796" s="13">
        <v>45895</v>
      </c>
      <c r="B796" s="13" t="s">
        <v>754</v>
      </c>
      <c r="C796" s="1" t="s">
        <v>849</v>
      </c>
      <c r="D796" s="1" t="s">
        <v>51</v>
      </c>
      <c r="E796" s="1" t="s">
        <v>29</v>
      </c>
      <c r="F796" s="1" t="s">
        <v>34</v>
      </c>
      <c r="G796" s="1" t="s">
        <v>35</v>
      </c>
      <c r="H796" s="2">
        <v>250</v>
      </c>
      <c r="I796" s="3">
        <v>1.17</v>
      </c>
      <c r="J796" s="2">
        <v>36.42</v>
      </c>
      <c r="K796" s="2">
        <v>42.78</v>
      </c>
      <c r="L796" s="2">
        <v>49.24</v>
      </c>
      <c r="M796" s="2">
        <v>0</v>
      </c>
      <c r="N796" s="2">
        <v>0</v>
      </c>
      <c r="O796" s="3">
        <v>6.4</v>
      </c>
      <c r="P796" s="3">
        <v>0.26</v>
      </c>
      <c r="Q796" s="2">
        <v>1.71</v>
      </c>
      <c r="R796" s="2">
        <v>0.47</v>
      </c>
      <c r="S796" s="2">
        <v>4.9400000000000004</v>
      </c>
      <c r="T796" s="2">
        <v>7.48</v>
      </c>
      <c r="U796" s="2">
        <v>25</v>
      </c>
      <c r="V796" s="2">
        <f>SUM(tbl_ProfitPerTruck[[#This Row],[Truck_Fuel_Cost]:[Overhead_Allocation]])+SUM(K795:N796)</f>
        <v>171.57</v>
      </c>
      <c r="W796" s="2">
        <f>tbl_ProfitPerTruck[[#This Row],[Final_Invoice_Amount]]-SUM(tbl_ProfitPerTruck[[#This Row],[Direct_Labor_COGS]:[Permit_Fees_COGS]])</f>
        <v>157.97999999999999</v>
      </c>
      <c r="X796" s="2">
        <f>tbl_ProfitPerTruck[[#This Row],[Final_Invoice_Amount]]-tbl_ProfitPerTruck[[#This Row],[TTL_COSTS]]</f>
        <v>78.430000000000007</v>
      </c>
    </row>
    <row r="797" spans="1:24" x14ac:dyDescent="0.35">
      <c r="A797" s="13">
        <v>45894</v>
      </c>
      <c r="B797" s="13" t="s">
        <v>754</v>
      </c>
      <c r="C797" s="1" t="s">
        <v>850</v>
      </c>
      <c r="D797" s="1" t="s">
        <v>42</v>
      </c>
      <c r="E797" s="1" t="s">
        <v>24</v>
      </c>
      <c r="F797" s="1" t="s">
        <v>25</v>
      </c>
      <c r="G797" s="1" t="s">
        <v>26</v>
      </c>
      <c r="H797" s="2">
        <v>10116.629999999999</v>
      </c>
      <c r="I797" s="3">
        <v>8.11</v>
      </c>
      <c r="J797" s="2">
        <v>43.96</v>
      </c>
      <c r="K797" s="2">
        <v>356.54</v>
      </c>
      <c r="L797" s="2">
        <v>3960.8</v>
      </c>
      <c r="M797" s="2">
        <v>0</v>
      </c>
      <c r="N797" s="2">
        <v>272.29000000000002</v>
      </c>
      <c r="O797" s="3">
        <v>21.3</v>
      </c>
      <c r="P797" s="3">
        <v>1.1000000000000001</v>
      </c>
      <c r="Q797" s="2">
        <v>4.2699999999999996</v>
      </c>
      <c r="R797" s="2">
        <v>1.42</v>
      </c>
      <c r="S797" s="2">
        <v>6.06</v>
      </c>
      <c r="T797" s="2">
        <v>7.86</v>
      </c>
      <c r="U797" s="2">
        <v>792.39</v>
      </c>
      <c r="V797" s="2">
        <f>SUM(tbl_ProfitPerTruck[[#This Row],[Truck_Fuel_Cost]:[Overhead_Allocation]])+SUM(K796:N797)</f>
        <v>5493.6500000000005</v>
      </c>
      <c r="W797" s="2">
        <f>tbl_ProfitPerTruck[[#This Row],[Final_Invoice_Amount]]-SUM(tbl_ProfitPerTruck[[#This Row],[Direct_Labor_COGS]:[Permit_Fees_COGS]])</f>
        <v>5526.9999999999991</v>
      </c>
      <c r="X797" s="2">
        <f>tbl_ProfitPerTruck[[#This Row],[Final_Invoice_Amount]]-tbl_ProfitPerTruck[[#This Row],[TTL_COSTS]]</f>
        <v>4622.9799999999987</v>
      </c>
    </row>
    <row r="798" spans="1:24" x14ac:dyDescent="0.35">
      <c r="A798" s="13">
        <v>45879</v>
      </c>
      <c r="B798" s="13" t="s">
        <v>754</v>
      </c>
      <c r="C798" s="1" t="s">
        <v>851</v>
      </c>
      <c r="D798" s="1" t="s">
        <v>33</v>
      </c>
      <c r="E798" s="1" t="s">
        <v>29</v>
      </c>
      <c r="F798" s="1" t="s">
        <v>34</v>
      </c>
      <c r="G798" s="1" t="s">
        <v>26</v>
      </c>
      <c r="H798" s="2">
        <v>977.75</v>
      </c>
      <c r="I798" s="3">
        <v>2.14</v>
      </c>
      <c r="J798" s="2">
        <v>48.46</v>
      </c>
      <c r="K798" s="2">
        <v>103.5</v>
      </c>
      <c r="L798" s="2">
        <v>225.96</v>
      </c>
      <c r="M798" s="2">
        <v>0</v>
      </c>
      <c r="N798" s="2">
        <v>0</v>
      </c>
      <c r="O798" s="3">
        <v>30</v>
      </c>
      <c r="P798" s="3">
        <v>1.41</v>
      </c>
      <c r="Q798" s="2">
        <v>6.92</v>
      </c>
      <c r="R798" s="2">
        <v>3.29</v>
      </c>
      <c r="S798" s="2">
        <v>6.54</v>
      </c>
      <c r="T798" s="2">
        <v>11.49</v>
      </c>
      <c r="U798" s="2">
        <v>110.93</v>
      </c>
      <c r="V798" s="2">
        <f>SUM(tbl_ProfitPerTruck[[#This Row],[Truck_Fuel_Cost]:[Overhead_Allocation]])+SUM(K797:N798)</f>
        <v>5058.26</v>
      </c>
      <c r="W798" s="2">
        <f>tbl_ProfitPerTruck[[#This Row],[Final_Invoice_Amount]]-SUM(tbl_ProfitPerTruck[[#This Row],[Direct_Labor_COGS]:[Permit_Fees_COGS]])</f>
        <v>648.29</v>
      </c>
      <c r="X798" s="2">
        <f>tbl_ProfitPerTruck[[#This Row],[Final_Invoice_Amount]]-tbl_ProfitPerTruck[[#This Row],[TTL_COSTS]]</f>
        <v>-4080.51</v>
      </c>
    </row>
    <row r="799" spans="1:24" x14ac:dyDescent="0.35">
      <c r="A799" s="13">
        <v>45899</v>
      </c>
      <c r="B799" s="13" t="s">
        <v>754</v>
      </c>
      <c r="C799" s="1" t="s">
        <v>852</v>
      </c>
      <c r="D799" s="1" t="s">
        <v>57</v>
      </c>
      <c r="E799" s="1" t="s">
        <v>24</v>
      </c>
      <c r="F799" s="1" t="s">
        <v>25</v>
      </c>
      <c r="G799" s="1" t="s">
        <v>35</v>
      </c>
      <c r="H799" s="2">
        <v>10487.89</v>
      </c>
      <c r="I799" s="3">
        <v>13.68</v>
      </c>
      <c r="J799" s="2">
        <v>46.74</v>
      </c>
      <c r="K799" s="2">
        <v>639.46</v>
      </c>
      <c r="L799" s="2">
        <v>3051.45</v>
      </c>
      <c r="M799" s="2">
        <v>0</v>
      </c>
      <c r="N799" s="2">
        <v>0</v>
      </c>
      <c r="O799" s="3">
        <v>2</v>
      </c>
      <c r="P799" s="3">
        <v>0.19</v>
      </c>
      <c r="Q799" s="2">
        <v>0.51</v>
      </c>
      <c r="R799" s="2">
        <v>0.24</v>
      </c>
      <c r="S799" s="2">
        <v>5.28</v>
      </c>
      <c r="T799" s="2">
        <v>7.09</v>
      </c>
      <c r="U799" s="2">
        <v>972.61</v>
      </c>
      <c r="V799" s="2">
        <f>SUM(tbl_ProfitPerTruck[[#This Row],[Truck_Fuel_Cost]:[Overhead_Allocation]])+SUM(K798:N799)</f>
        <v>5006.1000000000004</v>
      </c>
      <c r="W799" s="2">
        <f>tbl_ProfitPerTruck[[#This Row],[Final_Invoice_Amount]]-SUM(tbl_ProfitPerTruck[[#This Row],[Direct_Labor_COGS]:[Permit_Fees_COGS]])</f>
        <v>6796.98</v>
      </c>
      <c r="X799" s="2">
        <f>tbl_ProfitPerTruck[[#This Row],[Final_Invoice_Amount]]-tbl_ProfitPerTruck[[#This Row],[TTL_COSTS]]</f>
        <v>5481.7899999999991</v>
      </c>
    </row>
    <row r="800" spans="1:24" x14ac:dyDescent="0.35">
      <c r="A800" s="13">
        <v>45878</v>
      </c>
      <c r="B800" s="13" t="s">
        <v>754</v>
      </c>
      <c r="C800" s="1" t="s">
        <v>853</v>
      </c>
      <c r="D800" s="1" t="s">
        <v>80</v>
      </c>
      <c r="E800" s="1" t="s">
        <v>29</v>
      </c>
      <c r="F800" s="1" t="s">
        <v>34</v>
      </c>
      <c r="G800" s="1" t="s">
        <v>52</v>
      </c>
      <c r="H800" s="2">
        <v>1101.17</v>
      </c>
      <c r="I800" s="3">
        <v>3.49</v>
      </c>
      <c r="J800" s="2">
        <v>37.75</v>
      </c>
      <c r="K800" s="2">
        <v>131.74</v>
      </c>
      <c r="L800" s="2">
        <v>185.99</v>
      </c>
      <c r="M800" s="2">
        <v>0</v>
      </c>
      <c r="N800" s="2">
        <v>0</v>
      </c>
      <c r="O800" s="3">
        <v>6.6</v>
      </c>
      <c r="P800" s="3">
        <v>0.38</v>
      </c>
      <c r="Q800" s="2">
        <v>1.61</v>
      </c>
      <c r="R800" s="2">
        <v>0.54</v>
      </c>
      <c r="S800" s="2">
        <v>7.41</v>
      </c>
      <c r="T800" s="2">
        <v>7.42</v>
      </c>
      <c r="U800" s="2">
        <v>89</v>
      </c>
      <c r="V800" s="2">
        <f>SUM(tbl_ProfitPerTruck[[#This Row],[Truck_Fuel_Cost]:[Overhead_Allocation]])+SUM(K799:N800)</f>
        <v>4114.619999999999</v>
      </c>
      <c r="W800" s="2">
        <f>tbl_ProfitPerTruck[[#This Row],[Final_Invoice_Amount]]-SUM(tbl_ProfitPerTruck[[#This Row],[Direct_Labor_COGS]:[Permit_Fees_COGS]])</f>
        <v>783.44</v>
      </c>
      <c r="X800" s="2">
        <f>tbl_ProfitPerTruck[[#This Row],[Final_Invoice_Amount]]-tbl_ProfitPerTruck[[#This Row],[TTL_COSTS]]</f>
        <v>-3013.4499999999989</v>
      </c>
    </row>
    <row r="801" spans="1:24" x14ac:dyDescent="0.35">
      <c r="A801" s="13">
        <v>45893</v>
      </c>
      <c r="B801" s="13" t="s">
        <v>754</v>
      </c>
      <c r="C801" s="1" t="s">
        <v>854</v>
      </c>
      <c r="D801" s="1" t="s">
        <v>39</v>
      </c>
      <c r="E801" s="1" t="s">
        <v>40</v>
      </c>
      <c r="F801" s="1" t="s">
        <v>34</v>
      </c>
      <c r="G801" s="1" t="s">
        <v>35</v>
      </c>
      <c r="H801" s="2">
        <v>717.77</v>
      </c>
      <c r="I801" s="3">
        <v>2.82</v>
      </c>
      <c r="J801" s="2">
        <v>39.159999999999997</v>
      </c>
      <c r="K801" s="2">
        <v>110.53</v>
      </c>
      <c r="L801" s="2">
        <v>133.21</v>
      </c>
      <c r="M801" s="2">
        <v>0</v>
      </c>
      <c r="N801" s="2">
        <v>0</v>
      </c>
      <c r="O801" s="3">
        <v>20.100000000000001</v>
      </c>
      <c r="P801" s="3">
        <v>0.91</v>
      </c>
      <c r="Q801" s="2">
        <v>4.16</v>
      </c>
      <c r="R801" s="2">
        <v>2.37</v>
      </c>
      <c r="S801" s="2">
        <v>4.9800000000000004</v>
      </c>
      <c r="T801" s="2">
        <v>10.94</v>
      </c>
      <c r="U801" s="2">
        <v>85.45</v>
      </c>
      <c r="V801" s="2">
        <f>SUM(tbl_ProfitPerTruck[[#This Row],[Truck_Fuel_Cost]:[Overhead_Allocation]])+SUM(K800:N801)</f>
        <v>669.37</v>
      </c>
      <c r="W801" s="2">
        <f>tbl_ProfitPerTruck[[#This Row],[Final_Invoice_Amount]]-SUM(tbl_ProfitPerTruck[[#This Row],[Direct_Labor_COGS]:[Permit_Fees_COGS]])</f>
        <v>474.03</v>
      </c>
      <c r="X801" s="2">
        <f>tbl_ProfitPerTruck[[#This Row],[Final_Invoice_Amount]]-tbl_ProfitPerTruck[[#This Row],[TTL_COSTS]]</f>
        <v>48.399999999999977</v>
      </c>
    </row>
    <row r="802" spans="1:24" x14ac:dyDescent="0.35">
      <c r="A802" s="13">
        <v>45902</v>
      </c>
      <c r="B802" s="13" t="s">
        <v>855</v>
      </c>
      <c r="C802" s="1" t="s">
        <v>856</v>
      </c>
      <c r="D802" s="1" t="s">
        <v>51</v>
      </c>
      <c r="E802" s="1" t="s">
        <v>29</v>
      </c>
      <c r="F802" s="1" t="s">
        <v>34</v>
      </c>
      <c r="G802" s="1" t="s">
        <v>43</v>
      </c>
      <c r="H802" s="2">
        <v>587.39</v>
      </c>
      <c r="I802" s="3">
        <v>2.88</v>
      </c>
      <c r="J802" s="2">
        <v>44.59</v>
      </c>
      <c r="K802" s="2">
        <v>128.27000000000001</v>
      </c>
      <c r="L802" s="2">
        <v>157.62</v>
      </c>
      <c r="M802" s="2">
        <v>0</v>
      </c>
      <c r="N802" s="2">
        <v>0</v>
      </c>
      <c r="O802" s="3">
        <v>13.6</v>
      </c>
      <c r="P802" s="3">
        <v>0.52</v>
      </c>
      <c r="Q802" s="2">
        <v>3.25</v>
      </c>
      <c r="R802" s="2">
        <v>1.1599999999999999</v>
      </c>
      <c r="S802" s="2">
        <v>7.12</v>
      </c>
      <c r="T802" s="2">
        <v>7.42</v>
      </c>
      <c r="U802" s="2">
        <v>59.26</v>
      </c>
      <c r="V802" s="2">
        <f>SUM(tbl_ProfitPerTruck[[#This Row],[Truck_Fuel_Cost]:[Overhead_Allocation]])+SUM(K801:N802)</f>
        <v>607.84</v>
      </c>
      <c r="W802" s="2">
        <f>tbl_ProfitPerTruck[[#This Row],[Final_Invoice_Amount]]-SUM(tbl_ProfitPerTruck[[#This Row],[Direct_Labor_COGS]:[Permit_Fees_COGS]])</f>
        <v>301.5</v>
      </c>
      <c r="X802" s="2">
        <f>tbl_ProfitPerTruck[[#This Row],[Final_Invoice_Amount]]-tbl_ProfitPerTruck[[#This Row],[TTL_COSTS]]</f>
        <v>-20.450000000000045</v>
      </c>
    </row>
    <row r="803" spans="1:24" x14ac:dyDescent="0.35">
      <c r="A803" s="13">
        <v>45907</v>
      </c>
      <c r="B803" s="13" t="s">
        <v>855</v>
      </c>
      <c r="C803" s="1" t="s">
        <v>857</v>
      </c>
      <c r="D803" s="1" t="s">
        <v>57</v>
      </c>
      <c r="E803" s="1" t="s">
        <v>24</v>
      </c>
      <c r="F803" s="1" t="s">
        <v>25</v>
      </c>
      <c r="G803" s="1" t="s">
        <v>35</v>
      </c>
      <c r="H803" s="2">
        <v>12809.24</v>
      </c>
      <c r="I803" s="3">
        <v>10.81</v>
      </c>
      <c r="J803" s="2">
        <v>44.38</v>
      </c>
      <c r="K803" s="2">
        <v>479.81</v>
      </c>
      <c r="L803" s="2">
        <v>4836.4799999999996</v>
      </c>
      <c r="M803" s="2">
        <v>0</v>
      </c>
      <c r="N803" s="2">
        <v>0</v>
      </c>
      <c r="O803" s="3">
        <v>13.5</v>
      </c>
      <c r="P803" s="3">
        <v>0.7</v>
      </c>
      <c r="Q803" s="2">
        <v>3.49</v>
      </c>
      <c r="R803" s="2">
        <v>1.36</v>
      </c>
      <c r="S803" s="2">
        <v>5.99</v>
      </c>
      <c r="T803" s="2">
        <v>7.21</v>
      </c>
      <c r="U803" s="2">
        <v>1217.5999999999999</v>
      </c>
      <c r="V803" s="2">
        <f>SUM(tbl_ProfitPerTruck[[#This Row],[Truck_Fuel_Cost]:[Overhead_Allocation]])+SUM(K802:N803)</f>
        <v>6837.829999999999</v>
      </c>
      <c r="W803" s="2">
        <f>tbl_ProfitPerTruck[[#This Row],[Final_Invoice_Amount]]-SUM(tbl_ProfitPerTruck[[#This Row],[Direct_Labor_COGS]:[Permit_Fees_COGS]])</f>
        <v>7492.95</v>
      </c>
      <c r="X803" s="2">
        <f>tbl_ProfitPerTruck[[#This Row],[Final_Invoice_Amount]]-tbl_ProfitPerTruck[[#This Row],[TTL_COSTS]]</f>
        <v>5971.4100000000008</v>
      </c>
    </row>
    <row r="804" spans="1:24" x14ac:dyDescent="0.35">
      <c r="A804" s="13">
        <v>45917</v>
      </c>
      <c r="B804" s="13" t="s">
        <v>855</v>
      </c>
      <c r="C804" s="1" t="s">
        <v>858</v>
      </c>
      <c r="D804" s="1" t="s">
        <v>72</v>
      </c>
      <c r="E804" s="1" t="s">
        <v>29</v>
      </c>
      <c r="F804" s="1" t="s">
        <v>34</v>
      </c>
      <c r="G804" s="1" t="s">
        <v>43</v>
      </c>
      <c r="H804" s="2">
        <v>737.72</v>
      </c>
      <c r="I804" s="3">
        <v>3.05</v>
      </c>
      <c r="J804" s="2">
        <v>37.29</v>
      </c>
      <c r="K804" s="2">
        <v>113.75</v>
      </c>
      <c r="L804" s="2">
        <v>123.53</v>
      </c>
      <c r="M804" s="2">
        <v>0</v>
      </c>
      <c r="N804" s="2">
        <v>0</v>
      </c>
      <c r="O804" s="3">
        <v>4.7</v>
      </c>
      <c r="P804" s="3">
        <v>0.39</v>
      </c>
      <c r="Q804" s="2">
        <v>1.23</v>
      </c>
      <c r="R804" s="2">
        <v>0.27</v>
      </c>
      <c r="S804" s="2">
        <v>4.82</v>
      </c>
      <c r="T804" s="2">
        <v>9.14</v>
      </c>
      <c r="U804" s="2">
        <v>48.63</v>
      </c>
      <c r="V804" s="2">
        <f>SUM(tbl_ProfitPerTruck[[#This Row],[Truck_Fuel_Cost]:[Overhead_Allocation]])+SUM(K803:N804)</f>
        <v>5617.66</v>
      </c>
      <c r="W804" s="2">
        <f>tbl_ProfitPerTruck[[#This Row],[Final_Invoice_Amount]]-SUM(tbl_ProfitPerTruck[[#This Row],[Direct_Labor_COGS]:[Permit_Fees_COGS]])</f>
        <v>500.44000000000005</v>
      </c>
      <c r="X804" s="2">
        <f>tbl_ProfitPerTruck[[#This Row],[Final_Invoice_Amount]]-tbl_ProfitPerTruck[[#This Row],[TTL_COSTS]]</f>
        <v>-4879.9399999999996</v>
      </c>
    </row>
    <row r="805" spans="1:24" x14ac:dyDescent="0.35">
      <c r="A805" s="13">
        <v>45930</v>
      </c>
      <c r="B805" s="13" t="s">
        <v>855</v>
      </c>
      <c r="C805" s="1" t="s">
        <v>859</v>
      </c>
      <c r="D805" s="1" t="s">
        <v>49</v>
      </c>
      <c r="E805" s="1" t="s">
        <v>29</v>
      </c>
      <c r="F805" s="1" t="s">
        <v>30</v>
      </c>
      <c r="G805" s="1" t="s">
        <v>43</v>
      </c>
      <c r="H805" s="2">
        <v>282.83999999999997</v>
      </c>
      <c r="I805" s="3">
        <v>1.27</v>
      </c>
      <c r="J805" s="2">
        <v>48.21</v>
      </c>
      <c r="K805" s="2">
        <v>61.17</v>
      </c>
      <c r="L805" s="2">
        <v>19.91</v>
      </c>
      <c r="M805" s="2">
        <v>0</v>
      </c>
      <c r="N805" s="2">
        <v>0</v>
      </c>
      <c r="O805" s="3">
        <v>21</v>
      </c>
      <c r="P805" s="3">
        <v>0.96</v>
      </c>
      <c r="Q805" s="2">
        <v>5.5</v>
      </c>
      <c r="R805" s="2">
        <v>2.2000000000000002</v>
      </c>
      <c r="S805" s="2">
        <v>6.13</v>
      </c>
      <c r="T805" s="2">
        <v>7.77</v>
      </c>
      <c r="U805" s="2">
        <v>25</v>
      </c>
      <c r="V805" s="2">
        <f>SUM(tbl_ProfitPerTruck[[#This Row],[Truck_Fuel_Cost]:[Overhead_Allocation]])+SUM(K804:N805)</f>
        <v>364.96000000000004</v>
      </c>
      <c r="W805" s="2">
        <f>tbl_ProfitPerTruck[[#This Row],[Final_Invoice_Amount]]-SUM(tbl_ProfitPerTruck[[#This Row],[Direct_Labor_COGS]:[Permit_Fees_COGS]])</f>
        <v>201.76</v>
      </c>
      <c r="X805" s="2">
        <f>tbl_ProfitPerTruck[[#This Row],[Final_Invoice_Amount]]-tbl_ProfitPerTruck[[#This Row],[TTL_COSTS]]</f>
        <v>-82.120000000000061</v>
      </c>
    </row>
    <row r="806" spans="1:24" x14ac:dyDescent="0.35">
      <c r="A806" s="13">
        <v>45915</v>
      </c>
      <c r="B806" s="13" t="s">
        <v>855</v>
      </c>
      <c r="C806" s="1" t="s">
        <v>860</v>
      </c>
      <c r="D806" s="1" t="s">
        <v>57</v>
      </c>
      <c r="E806" s="1" t="s">
        <v>24</v>
      </c>
      <c r="F806" s="1" t="s">
        <v>25</v>
      </c>
      <c r="G806" s="1" t="s">
        <v>35</v>
      </c>
      <c r="H806" s="2">
        <v>11082.23</v>
      </c>
      <c r="I806" s="3">
        <v>8.1300000000000008</v>
      </c>
      <c r="J806" s="2">
        <v>44.27</v>
      </c>
      <c r="K806" s="2">
        <v>360.09</v>
      </c>
      <c r="L806" s="2">
        <v>4310.8900000000003</v>
      </c>
      <c r="M806" s="2">
        <v>0</v>
      </c>
      <c r="N806" s="2">
        <v>0</v>
      </c>
      <c r="O806" s="3">
        <v>20.5</v>
      </c>
      <c r="P806" s="3">
        <v>0.93</v>
      </c>
      <c r="Q806" s="2">
        <v>5.7</v>
      </c>
      <c r="R806" s="2">
        <v>1.43</v>
      </c>
      <c r="S806" s="2">
        <v>7.36</v>
      </c>
      <c r="T806" s="2">
        <v>7.27</v>
      </c>
      <c r="U806" s="2">
        <v>1136.55</v>
      </c>
      <c r="V806" s="2">
        <f>SUM(tbl_ProfitPerTruck[[#This Row],[Truck_Fuel_Cost]:[Overhead_Allocation]])+SUM(K805:N806)</f>
        <v>5910.3700000000008</v>
      </c>
      <c r="W806" s="2">
        <f>tbl_ProfitPerTruck[[#This Row],[Final_Invoice_Amount]]-SUM(tbl_ProfitPerTruck[[#This Row],[Direct_Labor_COGS]:[Permit_Fees_COGS]])</f>
        <v>6411.2499999999991</v>
      </c>
      <c r="X806" s="2">
        <f>tbl_ProfitPerTruck[[#This Row],[Final_Invoice_Amount]]-tbl_ProfitPerTruck[[#This Row],[TTL_COSTS]]</f>
        <v>5171.8599999999988</v>
      </c>
    </row>
    <row r="807" spans="1:24" x14ac:dyDescent="0.35">
      <c r="A807" s="13">
        <v>45911</v>
      </c>
      <c r="B807" s="13" t="s">
        <v>855</v>
      </c>
      <c r="C807" s="1" t="s">
        <v>861</v>
      </c>
      <c r="D807" s="1" t="s">
        <v>57</v>
      </c>
      <c r="E807" s="1" t="s">
        <v>24</v>
      </c>
      <c r="F807" s="1" t="s">
        <v>25</v>
      </c>
      <c r="G807" s="1" t="s">
        <v>37</v>
      </c>
      <c r="H807" s="2">
        <v>12318.99</v>
      </c>
      <c r="I807" s="3">
        <v>5.28</v>
      </c>
      <c r="J807" s="2">
        <v>50.35</v>
      </c>
      <c r="K807" s="2">
        <v>265.95</v>
      </c>
      <c r="L807" s="2">
        <v>3824.5</v>
      </c>
      <c r="M807" s="2">
        <v>0</v>
      </c>
      <c r="N807" s="2">
        <v>0</v>
      </c>
      <c r="O807" s="3">
        <v>14.9</v>
      </c>
      <c r="P807" s="3">
        <v>0.7</v>
      </c>
      <c r="Q807" s="2">
        <v>3.86</v>
      </c>
      <c r="R807" s="2">
        <v>1.76</v>
      </c>
      <c r="S807" s="2">
        <v>4.68</v>
      </c>
      <c r="T807" s="2">
        <v>11.06</v>
      </c>
      <c r="U807" s="2">
        <v>961.39</v>
      </c>
      <c r="V807" s="2">
        <f>SUM(tbl_ProfitPerTruck[[#This Row],[Truck_Fuel_Cost]:[Overhead_Allocation]])+SUM(K806:N807)</f>
        <v>9744.18</v>
      </c>
      <c r="W807" s="2">
        <f>tbl_ProfitPerTruck[[#This Row],[Final_Invoice_Amount]]-SUM(tbl_ProfitPerTruck[[#This Row],[Direct_Labor_COGS]:[Permit_Fees_COGS]])</f>
        <v>8228.5400000000009</v>
      </c>
      <c r="X807" s="2">
        <f>tbl_ProfitPerTruck[[#This Row],[Final_Invoice_Amount]]-tbl_ProfitPerTruck[[#This Row],[TTL_COSTS]]</f>
        <v>2574.8099999999995</v>
      </c>
    </row>
    <row r="808" spans="1:24" x14ac:dyDescent="0.35">
      <c r="A808" s="13">
        <v>45920</v>
      </c>
      <c r="B808" s="13" t="s">
        <v>855</v>
      </c>
      <c r="C808" s="1" t="s">
        <v>862</v>
      </c>
      <c r="D808" s="1" t="s">
        <v>49</v>
      </c>
      <c r="E808" s="1" t="s">
        <v>29</v>
      </c>
      <c r="F808" s="1" t="s">
        <v>34</v>
      </c>
      <c r="G808" s="1" t="s">
        <v>52</v>
      </c>
      <c r="H808" s="2">
        <v>947.11</v>
      </c>
      <c r="I808" s="3">
        <v>2.75</v>
      </c>
      <c r="J808" s="2">
        <v>41.69</v>
      </c>
      <c r="K808" s="2">
        <v>114.48</v>
      </c>
      <c r="L808" s="2">
        <v>213.02</v>
      </c>
      <c r="M808" s="2">
        <v>0</v>
      </c>
      <c r="N808" s="2">
        <v>0</v>
      </c>
      <c r="O808" s="3">
        <v>19.399999999999999</v>
      </c>
      <c r="P808" s="3">
        <v>0.83</v>
      </c>
      <c r="Q808" s="2">
        <v>5.03</v>
      </c>
      <c r="R808" s="2">
        <v>1.31</v>
      </c>
      <c r="S808" s="2">
        <v>5.75</v>
      </c>
      <c r="T808" s="2">
        <v>8.75</v>
      </c>
      <c r="U808" s="2">
        <v>105.63</v>
      </c>
      <c r="V808" s="2">
        <f>SUM(tbl_ProfitPerTruck[[#This Row],[Truck_Fuel_Cost]:[Overhead_Allocation]])+SUM(K807:N808)</f>
        <v>4544.42</v>
      </c>
      <c r="W808" s="2">
        <f>tbl_ProfitPerTruck[[#This Row],[Final_Invoice_Amount]]-SUM(tbl_ProfitPerTruck[[#This Row],[Direct_Labor_COGS]:[Permit_Fees_COGS]])</f>
        <v>619.61</v>
      </c>
      <c r="X808" s="2">
        <f>tbl_ProfitPerTruck[[#This Row],[Final_Invoice_Amount]]-tbl_ProfitPerTruck[[#This Row],[TTL_COSTS]]</f>
        <v>-3597.31</v>
      </c>
    </row>
    <row r="809" spans="1:24" x14ac:dyDescent="0.35">
      <c r="A809" s="13">
        <v>45906</v>
      </c>
      <c r="B809" s="13" t="s">
        <v>855</v>
      </c>
      <c r="C809" s="1" t="s">
        <v>863</v>
      </c>
      <c r="D809" s="1" t="s">
        <v>113</v>
      </c>
      <c r="E809" s="1" t="s">
        <v>29</v>
      </c>
      <c r="F809" s="1" t="s">
        <v>30</v>
      </c>
      <c r="G809" s="1" t="s">
        <v>52</v>
      </c>
      <c r="H809" s="2">
        <v>385.95</v>
      </c>
      <c r="I809" s="3">
        <v>1.1299999999999999</v>
      </c>
      <c r="J809" s="2">
        <v>57.84</v>
      </c>
      <c r="K809" s="2">
        <v>65.44</v>
      </c>
      <c r="L809" s="2">
        <v>17.02</v>
      </c>
      <c r="M809" s="2">
        <v>0</v>
      </c>
      <c r="N809" s="2">
        <v>0</v>
      </c>
      <c r="O809" s="3">
        <v>10.7</v>
      </c>
      <c r="P809" s="3">
        <v>0.47</v>
      </c>
      <c r="Q809" s="2">
        <v>2.75</v>
      </c>
      <c r="R809" s="2">
        <v>0.89</v>
      </c>
      <c r="S809" s="2">
        <v>5.45</v>
      </c>
      <c r="T809" s="2">
        <v>10.11</v>
      </c>
      <c r="U809" s="2">
        <v>38.270000000000003</v>
      </c>
      <c r="V809" s="2">
        <f>SUM(tbl_ProfitPerTruck[[#This Row],[Truck_Fuel_Cost]:[Overhead_Allocation]])+SUM(K808:N809)</f>
        <v>467.42999999999995</v>
      </c>
      <c r="W809" s="2">
        <f>tbl_ProfitPerTruck[[#This Row],[Final_Invoice_Amount]]-SUM(tbl_ProfitPerTruck[[#This Row],[Direct_Labor_COGS]:[Permit_Fees_COGS]])</f>
        <v>303.49</v>
      </c>
      <c r="X809" s="2">
        <f>tbl_ProfitPerTruck[[#This Row],[Final_Invoice_Amount]]-tbl_ProfitPerTruck[[#This Row],[TTL_COSTS]]</f>
        <v>-81.479999999999961</v>
      </c>
    </row>
    <row r="810" spans="1:24" x14ac:dyDescent="0.35">
      <c r="A810" s="13">
        <v>45908</v>
      </c>
      <c r="B810" s="13" t="s">
        <v>855</v>
      </c>
      <c r="C810" s="1" t="s">
        <v>864</v>
      </c>
      <c r="D810" s="1" t="s">
        <v>57</v>
      </c>
      <c r="E810" s="1" t="s">
        <v>24</v>
      </c>
      <c r="F810" s="1" t="s">
        <v>34</v>
      </c>
      <c r="G810" s="1" t="s">
        <v>52</v>
      </c>
      <c r="H810" s="2">
        <v>915.63</v>
      </c>
      <c r="I810" s="3">
        <v>1.57</v>
      </c>
      <c r="J810" s="2">
        <v>43.12</v>
      </c>
      <c r="K810" s="2">
        <v>67.81</v>
      </c>
      <c r="L810" s="2">
        <v>190.71</v>
      </c>
      <c r="M810" s="2">
        <v>0</v>
      </c>
      <c r="N810" s="2">
        <v>0</v>
      </c>
      <c r="O810" s="3">
        <v>28.1</v>
      </c>
      <c r="P810" s="3">
        <v>1.36</v>
      </c>
      <c r="Q810" s="2">
        <v>6.08</v>
      </c>
      <c r="R810" s="2">
        <v>3.18</v>
      </c>
      <c r="S810" s="2">
        <v>6.01</v>
      </c>
      <c r="T810" s="2">
        <v>9.32</v>
      </c>
      <c r="U810" s="2">
        <v>109.74</v>
      </c>
      <c r="V810" s="2">
        <f>SUM(tbl_ProfitPerTruck[[#This Row],[Truck_Fuel_Cost]:[Overhead_Allocation]])+SUM(K809:N810)</f>
        <v>475.31</v>
      </c>
      <c r="W810" s="2">
        <f>tbl_ProfitPerTruck[[#This Row],[Final_Invoice_Amount]]-SUM(tbl_ProfitPerTruck[[#This Row],[Direct_Labor_COGS]:[Permit_Fees_COGS]])</f>
        <v>657.11</v>
      </c>
      <c r="X810" s="2">
        <f>tbl_ProfitPerTruck[[#This Row],[Final_Invoice_Amount]]-tbl_ProfitPerTruck[[#This Row],[TTL_COSTS]]</f>
        <v>440.32</v>
      </c>
    </row>
    <row r="811" spans="1:24" x14ac:dyDescent="0.35">
      <c r="A811" s="13">
        <v>45915</v>
      </c>
      <c r="B811" s="13" t="s">
        <v>855</v>
      </c>
      <c r="C811" s="1" t="s">
        <v>865</v>
      </c>
      <c r="D811" s="1" t="s">
        <v>49</v>
      </c>
      <c r="E811" s="1" t="s">
        <v>29</v>
      </c>
      <c r="F811" s="1" t="s">
        <v>34</v>
      </c>
      <c r="G811" s="1" t="s">
        <v>52</v>
      </c>
      <c r="H811" s="2">
        <v>723.49</v>
      </c>
      <c r="I811" s="3">
        <v>2.3199999999999998</v>
      </c>
      <c r="J811" s="2">
        <v>47.98</v>
      </c>
      <c r="K811" s="2">
        <v>111.34</v>
      </c>
      <c r="L811" s="2">
        <v>78.81</v>
      </c>
      <c r="M811" s="2">
        <v>0</v>
      </c>
      <c r="N811" s="2">
        <v>0</v>
      </c>
      <c r="O811" s="3">
        <v>12.2</v>
      </c>
      <c r="P811" s="3">
        <v>0.71</v>
      </c>
      <c r="Q811" s="2">
        <v>2.99</v>
      </c>
      <c r="R811" s="2">
        <v>0.98</v>
      </c>
      <c r="S811" s="2">
        <v>5.54</v>
      </c>
      <c r="T811" s="2">
        <v>7.1</v>
      </c>
      <c r="U811" s="2">
        <v>79.23</v>
      </c>
      <c r="V811" s="2">
        <f>SUM(tbl_ProfitPerTruck[[#This Row],[Truck_Fuel_Cost]:[Overhead_Allocation]])+SUM(K810:N811)</f>
        <v>544.51</v>
      </c>
      <c r="W811" s="2">
        <f>tbl_ProfitPerTruck[[#This Row],[Final_Invoice_Amount]]-SUM(tbl_ProfitPerTruck[[#This Row],[Direct_Labor_COGS]:[Permit_Fees_COGS]])</f>
        <v>533.34</v>
      </c>
      <c r="X811" s="2">
        <f>tbl_ProfitPerTruck[[#This Row],[Final_Invoice_Amount]]-tbl_ProfitPerTruck[[#This Row],[TTL_COSTS]]</f>
        <v>178.98000000000002</v>
      </c>
    </row>
    <row r="812" spans="1:24" x14ac:dyDescent="0.35">
      <c r="A812" s="13">
        <v>45921</v>
      </c>
      <c r="B812" s="13" t="s">
        <v>855</v>
      </c>
      <c r="C812" s="1" t="s">
        <v>866</v>
      </c>
      <c r="D812" s="1" t="s">
        <v>28</v>
      </c>
      <c r="E812" s="1" t="s">
        <v>29</v>
      </c>
      <c r="F812" s="1" t="s">
        <v>30</v>
      </c>
      <c r="G812" s="1" t="s">
        <v>26</v>
      </c>
      <c r="H812" s="2">
        <v>435.86</v>
      </c>
      <c r="I812" s="3">
        <v>1.44</v>
      </c>
      <c r="J812" s="2">
        <v>42.45</v>
      </c>
      <c r="K812" s="2">
        <v>61.08</v>
      </c>
      <c r="L812" s="2">
        <v>35.82</v>
      </c>
      <c r="M812" s="2">
        <v>0</v>
      </c>
      <c r="N812" s="2">
        <v>0</v>
      </c>
      <c r="O812" s="3">
        <v>18.600000000000001</v>
      </c>
      <c r="P812" s="3">
        <v>0.9</v>
      </c>
      <c r="Q812" s="2">
        <v>4.55</v>
      </c>
      <c r="R812" s="2">
        <v>1.58</v>
      </c>
      <c r="S812" s="2">
        <v>5.98</v>
      </c>
      <c r="T812" s="2">
        <v>7.86</v>
      </c>
      <c r="U812" s="2">
        <v>33.44</v>
      </c>
      <c r="V812" s="2">
        <f>SUM(tbl_ProfitPerTruck[[#This Row],[Truck_Fuel_Cost]:[Overhead_Allocation]])+SUM(K811:N812)</f>
        <v>340.46000000000004</v>
      </c>
      <c r="W812" s="2">
        <f>tbl_ProfitPerTruck[[#This Row],[Final_Invoice_Amount]]-SUM(tbl_ProfitPerTruck[[#This Row],[Direct_Labor_COGS]:[Permit_Fees_COGS]])</f>
        <v>338.96000000000004</v>
      </c>
      <c r="X812" s="2">
        <f>tbl_ProfitPerTruck[[#This Row],[Final_Invoice_Amount]]-tbl_ProfitPerTruck[[#This Row],[TTL_COSTS]]</f>
        <v>95.399999999999977</v>
      </c>
    </row>
    <row r="813" spans="1:24" x14ac:dyDescent="0.35">
      <c r="A813" s="13">
        <v>45924</v>
      </c>
      <c r="B813" s="13" t="s">
        <v>855</v>
      </c>
      <c r="C813" s="1" t="s">
        <v>867</v>
      </c>
      <c r="D813" s="1" t="s">
        <v>23</v>
      </c>
      <c r="E813" s="1" t="s">
        <v>24</v>
      </c>
      <c r="F813" s="1" t="s">
        <v>25</v>
      </c>
      <c r="G813" s="1" t="s">
        <v>26</v>
      </c>
      <c r="H813" s="2">
        <v>12518.46</v>
      </c>
      <c r="I813" s="3">
        <v>7.59</v>
      </c>
      <c r="J813" s="2">
        <v>49.82</v>
      </c>
      <c r="K813" s="2">
        <v>378.19</v>
      </c>
      <c r="L813" s="2">
        <v>4358.1899999999996</v>
      </c>
      <c r="M813" s="2">
        <v>0</v>
      </c>
      <c r="N813" s="2">
        <v>86.54</v>
      </c>
      <c r="O813" s="3">
        <v>14.4</v>
      </c>
      <c r="P813" s="3">
        <v>0.61</v>
      </c>
      <c r="Q813" s="2">
        <v>3.85</v>
      </c>
      <c r="R813" s="2">
        <v>1.29</v>
      </c>
      <c r="S813" s="2">
        <v>7.35</v>
      </c>
      <c r="T813" s="2">
        <v>7.36</v>
      </c>
      <c r="U813" s="2">
        <v>972.88</v>
      </c>
      <c r="V813" s="2">
        <f>SUM(tbl_ProfitPerTruck[[#This Row],[Truck_Fuel_Cost]:[Overhead_Allocation]])+SUM(K812:N813)</f>
        <v>5912.5499999999993</v>
      </c>
      <c r="W813" s="2">
        <f>tbl_ProfitPerTruck[[#This Row],[Final_Invoice_Amount]]-SUM(tbl_ProfitPerTruck[[#This Row],[Direct_Labor_COGS]:[Permit_Fees_COGS]])</f>
        <v>7695.54</v>
      </c>
      <c r="X813" s="2">
        <f>tbl_ProfitPerTruck[[#This Row],[Final_Invoice_Amount]]-tbl_ProfitPerTruck[[#This Row],[TTL_COSTS]]</f>
        <v>6605.91</v>
      </c>
    </row>
    <row r="814" spans="1:24" x14ac:dyDescent="0.35">
      <c r="A814" s="13">
        <v>45904</v>
      </c>
      <c r="B814" s="13" t="s">
        <v>855</v>
      </c>
      <c r="C814" s="1" t="s">
        <v>868</v>
      </c>
      <c r="D814" s="1" t="s">
        <v>42</v>
      </c>
      <c r="E814" s="1" t="s">
        <v>24</v>
      </c>
      <c r="F814" s="1" t="s">
        <v>34</v>
      </c>
      <c r="G814" s="1" t="s">
        <v>37</v>
      </c>
      <c r="H814" s="2">
        <v>985.3</v>
      </c>
      <c r="I814" s="3">
        <v>2.91</v>
      </c>
      <c r="J814" s="2">
        <v>44.38</v>
      </c>
      <c r="K814" s="2">
        <v>129.28</v>
      </c>
      <c r="L814" s="2">
        <v>197.72</v>
      </c>
      <c r="M814" s="2">
        <v>0</v>
      </c>
      <c r="N814" s="2">
        <v>0</v>
      </c>
      <c r="O814" s="3">
        <v>10.9</v>
      </c>
      <c r="P814" s="3">
        <v>0.45</v>
      </c>
      <c r="Q814" s="2">
        <v>2.4500000000000002</v>
      </c>
      <c r="R814" s="2">
        <v>1</v>
      </c>
      <c r="S814" s="2">
        <v>5.48</v>
      </c>
      <c r="T814" s="2">
        <v>10.9</v>
      </c>
      <c r="U814" s="2">
        <v>108.8</v>
      </c>
      <c r="V814" s="2">
        <f>SUM(tbl_ProfitPerTruck[[#This Row],[Truck_Fuel_Cost]:[Overhead_Allocation]])+SUM(K813:N814)</f>
        <v>5278.5499999999993</v>
      </c>
      <c r="W814" s="2">
        <f>tbl_ProfitPerTruck[[#This Row],[Final_Invoice_Amount]]-SUM(tbl_ProfitPerTruck[[#This Row],[Direct_Labor_COGS]:[Permit_Fees_COGS]])</f>
        <v>658.3</v>
      </c>
      <c r="X814" s="2">
        <f>tbl_ProfitPerTruck[[#This Row],[Final_Invoice_Amount]]-tbl_ProfitPerTruck[[#This Row],[TTL_COSTS]]</f>
        <v>-4293.2499999999991</v>
      </c>
    </row>
    <row r="815" spans="1:24" x14ac:dyDescent="0.35">
      <c r="A815" s="13">
        <v>45920</v>
      </c>
      <c r="B815" s="13" t="s">
        <v>855</v>
      </c>
      <c r="C815" s="1" t="s">
        <v>869</v>
      </c>
      <c r="D815" s="1" t="s">
        <v>113</v>
      </c>
      <c r="E815" s="1" t="s">
        <v>29</v>
      </c>
      <c r="F815" s="1" t="s">
        <v>34</v>
      </c>
      <c r="G815" s="1" t="s">
        <v>37</v>
      </c>
      <c r="H815" s="2">
        <v>1013.42</v>
      </c>
      <c r="I815" s="3">
        <v>2.57</v>
      </c>
      <c r="J815" s="2">
        <v>39.11</v>
      </c>
      <c r="K815" s="2">
        <v>100.59</v>
      </c>
      <c r="L815" s="2">
        <v>263.58999999999997</v>
      </c>
      <c r="M815" s="2">
        <v>0</v>
      </c>
      <c r="N815" s="2">
        <v>0</v>
      </c>
      <c r="O815" s="3">
        <v>9.9</v>
      </c>
      <c r="P815" s="3">
        <v>0.65</v>
      </c>
      <c r="Q815" s="2">
        <v>2.46</v>
      </c>
      <c r="R815" s="2">
        <v>1.19</v>
      </c>
      <c r="S815" s="2">
        <v>6.48</v>
      </c>
      <c r="T815" s="2">
        <v>10.67</v>
      </c>
      <c r="U815" s="2">
        <v>84.44</v>
      </c>
      <c r="V815" s="2">
        <f>SUM(tbl_ProfitPerTruck[[#This Row],[Truck_Fuel_Cost]:[Overhead_Allocation]])+SUM(K814:N815)</f>
        <v>796.42000000000007</v>
      </c>
      <c r="W815" s="2">
        <f>tbl_ProfitPerTruck[[#This Row],[Final_Invoice_Amount]]-SUM(tbl_ProfitPerTruck[[#This Row],[Direct_Labor_COGS]:[Permit_Fees_COGS]])</f>
        <v>649.24</v>
      </c>
      <c r="X815" s="2">
        <f>tbl_ProfitPerTruck[[#This Row],[Final_Invoice_Amount]]-tbl_ProfitPerTruck[[#This Row],[TTL_COSTS]]</f>
        <v>216.99999999999989</v>
      </c>
    </row>
    <row r="816" spans="1:24" x14ac:dyDescent="0.35">
      <c r="A816" s="13">
        <v>45926</v>
      </c>
      <c r="B816" s="13" t="s">
        <v>855</v>
      </c>
      <c r="C816" s="1" t="s">
        <v>870</v>
      </c>
      <c r="D816" s="1" t="s">
        <v>57</v>
      </c>
      <c r="E816" s="1" t="s">
        <v>24</v>
      </c>
      <c r="F816" s="1" t="s">
        <v>25</v>
      </c>
      <c r="G816" s="1" t="s">
        <v>35</v>
      </c>
      <c r="H816" s="2">
        <v>5819.67</v>
      </c>
      <c r="I816" s="3">
        <v>9.0500000000000007</v>
      </c>
      <c r="J816" s="2">
        <v>49.22</v>
      </c>
      <c r="K816" s="2">
        <v>445.61</v>
      </c>
      <c r="L816" s="2">
        <v>2225.1999999999998</v>
      </c>
      <c r="M816" s="2">
        <v>0</v>
      </c>
      <c r="N816" s="2">
        <v>0</v>
      </c>
      <c r="O816" s="3">
        <v>25.1</v>
      </c>
      <c r="P816" s="3">
        <v>1.33</v>
      </c>
      <c r="Q816" s="2">
        <v>5.19</v>
      </c>
      <c r="R816" s="2">
        <v>2.5099999999999998</v>
      </c>
      <c r="S816" s="2">
        <v>5.68</v>
      </c>
      <c r="T816" s="2">
        <v>10.39</v>
      </c>
      <c r="U816" s="2">
        <v>515.38</v>
      </c>
      <c r="V816" s="2">
        <f>SUM(tbl_ProfitPerTruck[[#This Row],[Truck_Fuel_Cost]:[Overhead_Allocation]])+SUM(K815:N816)</f>
        <v>3574.14</v>
      </c>
      <c r="W816" s="2">
        <f>tbl_ProfitPerTruck[[#This Row],[Final_Invoice_Amount]]-SUM(tbl_ProfitPerTruck[[#This Row],[Direct_Labor_COGS]:[Permit_Fees_COGS]])</f>
        <v>3148.86</v>
      </c>
      <c r="X816" s="2">
        <f>tbl_ProfitPerTruck[[#This Row],[Final_Invoice_Amount]]-tbl_ProfitPerTruck[[#This Row],[TTL_COSTS]]</f>
        <v>2245.5300000000002</v>
      </c>
    </row>
    <row r="817" spans="1:24" x14ac:dyDescent="0.35">
      <c r="A817" s="13">
        <v>45925</v>
      </c>
      <c r="B817" s="13" t="s">
        <v>855</v>
      </c>
      <c r="C817" s="1" t="s">
        <v>871</v>
      </c>
      <c r="D817" s="1" t="s">
        <v>33</v>
      </c>
      <c r="E817" s="1" t="s">
        <v>29</v>
      </c>
      <c r="F817" s="1" t="s">
        <v>34</v>
      </c>
      <c r="G817" s="1" t="s">
        <v>31</v>
      </c>
      <c r="H817" s="2">
        <v>1008.85</v>
      </c>
      <c r="I817" s="3">
        <v>1.91</v>
      </c>
      <c r="J817" s="2">
        <v>40.18</v>
      </c>
      <c r="K817" s="2">
        <v>76.8</v>
      </c>
      <c r="L817" s="2">
        <v>149.83000000000001</v>
      </c>
      <c r="M817" s="2">
        <v>0</v>
      </c>
      <c r="N817" s="2">
        <v>0</v>
      </c>
      <c r="O817" s="3">
        <v>9.1</v>
      </c>
      <c r="P817" s="3">
        <v>0.36</v>
      </c>
      <c r="Q817" s="2">
        <v>2.16</v>
      </c>
      <c r="R817" s="2">
        <v>0.56000000000000005</v>
      </c>
      <c r="S817" s="2">
        <v>5.77</v>
      </c>
      <c r="T817" s="2">
        <v>9.3000000000000007</v>
      </c>
      <c r="U817" s="2">
        <v>61.77</v>
      </c>
      <c r="V817" s="2">
        <f>SUM(tbl_ProfitPerTruck[[#This Row],[Truck_Fuel_Cost]:[Overhead_Allocation]])+SUM(K816:N817)</f>
        <v>2977</v>
      </c>
      <c r="W817" s="2">
        <f>tbl_ProfitPerTruck[[#This Row],[Final_Invoice_Amount]]-SUM(tbl_ProfitPerTruck[[#This Row],[Direct_Labor_COGS]:[Permit_Fees_COGS]])</f>
        <v>782.22</v>
      </c>
      <c r="X817" s="2">
        <f>tbl_ProfitPerTruck[[#This Row],[Final_Invoice_Amount]]-tbl_ProfitPerTruck[[#This Row],[TTL_COSTS]]</f>
        <v>-1968.15</v>
      </c>
    </row>
    <row r="818" spans="1:24" x14ac:dyDescent="0.35">
      <c r="A818" s="13">
        <v>45908</v>
      </c>
      <c r="B818" s="13" t="s">
        <v>855</v>
      </c>
      <c r="C818" s="1" t="s">
        <v>872</v>
      </c>
      <c r="D818" s="1" t="s">
        <v>42</v>
      </c>
      <c r="E818" s="1" t="s">
        <v>24</v>
      </c>
      <c r="F818" s="1" t="s">
        <v>25</v>
      </c>
      <c r="G818" s="1" t="s">
        <v>35</v>
      </c>
      <c r="H818" s="2">
        <v>7526.84</v>
      </c>
      <c r="I818" s="3">
        <v>5.77</v>
      </c>
      <c r="J818" s="2">
        <v>49.68</v>
      </c>
      <c r="K818" s="2">
        <v>286.89</v>
      </c>
      <c r="L818" s="2">
        <v>2580.84</v>
      </c>
      <c r="M818" s="2">
        <v>0</v>
      </c>
      <c r="N818" s="2">
        <v>0</v>
      </c>
      <c r="O818" s="3">
        <v>13.1</v>
      </c>
      <c r="P818" s="3">
        <v>0.67</v>
      </c>
      <c r="Q818" s="2">
        <v>3.47</v>
      </c>
      <c r="R818" s="2">
        <v>1.39</v>
      </c>
      <c r="S818" s="2">
        <v>4.9000000000000004</v>
      </c>
      <c r="T818" s="2">
        <v>10.57</v>
      </c>
      <c r="U818" s="2">
        <v>648.26</v>
      </c>
      <c r="V818" s="2">
        <f>SUM(tbl_ProfitPerTruck[[#This Row],[Truck_Fuel_Cost]:[Overhead_Allocation]])+SUM(K817:N818)</f>
        <v>3762.9500000000003</v>
      </c>
      <c r="W818" s="2">
        <f>tbl_ProfitPerTruck[[#This Row],[Final_Invoice_Amount]]-SUM(tbl_ProfitPerTruck[[#This Row],[Direct_Labor_COGS]:[Permit_Fees_COGS]])</f>
        <v>4659.1100000000006</v>
      </c>
      <c r="X818" s="2">
        <f>tbl_ProfitPerTruck[[#This Row],[Final_Invoice_Amount]]-tbl_ProfitPerTruck[[#This Row],[TTL_COSTS]]</f>
        <v>3763.89</v>
      </c>
    </row>
    <row r="819" spans="1:24" x14ac:dyDescent="0.35">
      <c r="A819" s="13">
        <v>45917</v>
      </c>
      <c r="B819" s="13" t="s">
        <v>855</v>
      </c>
      <c r="C819" s="1" t="s">
        <v>873</v>
      </c>
      <c r="D819" s="1" t="s">
        <v>23</v>
      </c>
      <c r="E819" s="1" t="s">
        <v>24</v>
      </c>
      <c r="F819" s="1" t="s">
        <v>34</v>
      </c>
      <c r="G819" s="1" t="s">
        <v>26</v>
      </c>
      <c r="H819" s="2">
        <v>846.23</v>
      </c>
      <c r="I819" s="3">
        <v>0.7</v>
      </c>
      <c r="J819" s="2">
        <v>41.63</v>
      </c>
      <c r="K819" s="2">
        <v>29.14</v>
      </c>
      <c r="L819" s="2">
        <v>147.79</v>
      </c>
      <c r="M819" s="2">
        <v>0</v>
      </c>
      <c r="N819" s="2">
        <v>0</v>
      </c>
      <c r="O819" s="3">
        <v>25.6</v>
      </c>
      <c r="P819" s="3">
        <v>1.0900000000000001</v>
      </c>
      <c r="Q819" s="2">
        <v>6.16</v>
      </c>
      <c r="R819" s="2">
        <v>1.47</v>
      </c>
      <c r="S819" s="2">
        <v>7.01</v>
      </c>
      <c r="T819" s="2">
        <v>11.07</v>
      </c>
      <c r="U819" s="2">
        <v>77.87</v>
      </c>
      <c r="V819" s="2">
        <f>SUM(tbl_ProfitPerTruck[[#This Row],[Truck_Fuel_Cost]:[Overhead_Allocation]])+SUM(K818:N819)</f>
        <v>3148.24</v>
      </c>
      <c r="W819" s="2">
        <f>tbl_ProfitPerTruck[[#This Row],[Final_Invoice_Amount]]-SUM(tbl_ProfitPerTruck[[#This Row],[Direct_Labor_COGS]:[Permit_Fees_COGS]])</f>
        <v>669.3</v>
      </c>
      <c r="X819" s="2">
        <f>tbl_ProfitPerTruck[[#This Row],[Final_Invoice_Amount]]-tbl_ProfitPerTruck[[#This Row],[TTL_COSTS]]</f>
        <v>-2302.0099999999998</v>
      </c>
    </row>
    <row r="820" spans="1:24" x14ac:dyDescent="0.35">
      <c r="A820" s="13">
        <v>45918</v>
      </c>
      <c r="B820" s="13" t="s">
        <v>855</v>
      </c>
      <c r="C820" s="1" t="s">
        <v>874</v>
      </c>
      <c r="D820" s="1" t="s">
        <v>49</v>
      </c>
      <c r="E820" s="1" t="s">
        <v>29</v>
      </c>
      <c r="F820" s="1" t="s">
        <v>30</v>
      </c>
      <c r="G820" s="1" t="s">
        <v>37</v>
      </c>
      <c r="H820" s="2">
        <v>278.07</v>
      </c>
      <c r="I820" s="3">
        <v>1.04</v>
      </c>
      <c r="J820" s="2">
        <v>40.5</v>
      </c>
      <c r="K820" s="2">
        <v>42.31</v>
      </c>
      <c r="L820" s="2">
        <v>18.63</v>
      </c>
      <c r="M820" s="2">
        <v>0</v>
      </c>
      <c r="N820" s="2">
        <v>0</v>
      </c>
      <c r="O820" s="3">
        <v>21.4</v>
      </c>
      <c r="P820" s="3">
        <v>1.05</v>
      </c>
      <c r="Q820" s="2">
        <v>4.49</v>
      </c>
      <c r="R820" s="2">
        <v>1.1200000000000001</v>
      </c>
      <c r="S820" s="2">
        <v>4.6100000000000003</v>
      </c>
      <c r="T820" s="2">
        <v>7.13</v>
      </c>
      <c r="U820" s="2">
        <v>29.02</v>
      </c>
      <c r="V820" s="2">
        <f>SUM(tbl_ProfitPerTruck[[#This Row],[Truck_Fuel_Cost]:[Overhead_Allocation]])+SUM(K819:N820)</f>
        <v>284.24</v>
      </c>
      <c r="W820" s="2">
        <f>tbl_ProfitPerTruck[[#This Row],[Final_Invoice_Amount]]-SUM(tbl_ProfitPerTruck[[#This Row],[Direct_Labor_COGS]:[Permit_Fees_COGS]])</f>
        <v>217.13</v>
      </c>
      <c r="X820" s="2">
        <f>tbl_ProfitPerTruck[[#This Row],[Final_Invoice_Amount]]-tbl_ProfitPerTruck[[#This Row],[TTL_COSTS]]</f>
        <v>-6.1700000000000159</v>
      </c>
    </row>
    <row r="821" spans="1:24" x14ac:dyDescent="0.35">
      <c r="A821" s="13">
        <v>45923</v>
      </c>
      <c r="B821" s="13" t="s">
        <v>855</v>
      </c>
      <c r="C821" s="1" t="s">
        <v>875</v>
      </c>
      <c r="D821" s="1" t="s">
        <v>47</v>
      </c>
      <c r="E821" s="1" t="s">
        <v>29</v>
      </c>
      <c r="F821" s="1" t="s">
        <v>30</v>
      </c>
      <c r="G821" s="1" t="s">
        <v>43</v>
      </c>
      <c r="H821" s="2">
        <v>347.15</v>
      </c>
      <c r="I821" s="3">
        <v>1.34</v>
      </c>
      <c r="J821" s="2">
        <v>42.65</v>
      </c>
      <c r="K821" s="2">
        <v>57.25</v>
      </c>
      <c r="L821" s="2">
        <v>16.57</v>
      </c>
      <c r="M821" s="2">
        <v>0</v>
      </c>
      <c r="N821" s="2">
        <v>0</v>
      </c>
      <c r="O821" s="3">
        <v>19.7</v>
      </c>
      <c r="P821" s="3">
        <v>1.04</v>
      </c>
      <c r="Q821" s="2">
        <v>3.88</v>
      </c>
      <c r="R821" s="2">
        <v>1.95</v>
      </c>
      <c r="S821" s="2">
        <v>6.84</v>
      </c>
      <c r="T821" s="2">
        <v>8.65</v>
      </c>
      <c r="U821" s="2">
        <v>27.54</v>
      </c>
      <c r="V821" s="2">
        <f>SUM(tbl_ProfitPerTruck[[#This Row],[Truck_Fuel_Cost]:[Overhead_Allocation]])+SUM(K820:N821)</f>
        <v>183.62</v>
      </c>
      <c r="W821" s="2">
        <f>tbl_ProfitPerTruck[[#This Row],[Final_Invoice_Amount]]-SUM(tbl_ProfitPerTruck[[#This Row],[Direct_Labor_COGS]:[Permit_Fees_COGS]])</f>
        <v>273.33</v>
      </c>
      <c r="X821" s="2">
        <f>tbl_ProfitPerTruck[[#This Row],[Final_Invoice_Amount]]-tbl_ProfitPerTruck[[#This Row],[TTL_COSTS]]</f>
        <v>163.52999999999997</v>
      </c>
    </row>
    <row r="822" spans="1:24" x14ac:dyDescent="0.35">
      <c r="A822" s="13">
        <v>45909</v>
      </c>
      <c r="B822" s="13" t="s">
        <v>855</v>
      </c>
      <c r="C822" s="1" t="s">
        <v>876</v>
      </c>
      <c r="D822" s="1" t="s">
        <v>72</v>
      </c>
      <c r="E822" s="1" t="s">
        <v>29</v>
      </c>
      <c r="F822" s="1" t="s">
        <v>34</v>
      </c>
      <c r="G822" s="1" t="s">
        <v>52</v>
      </c>
      <c r="H822" s="2">
        <v>1266.69</v>
      </c>
      <c r="I822" s="3">
        <v>2.4500000000000002</v>
      </c>
      <c r="J822" s="2">
        <v>46.22</v>
      </c>
      <c r="K822" s="2">
        <v>113.05</v>
      </c>
      <c r="L822" s="2">
        <v>281.45999999999998</v>
      </c>
      <c r="M822" s="2">
        <v>0</v>
      </c>
      <c r="N822" s="2">
        <v>0</v>
      </c>
      <c r="O822" s="3">
        <v>34.6</v>
      </c>
      <c r="P822" s="3">
        <v>1.73</v>
      </c>
      <c r="Q822" s="2">
        <v>7.72</v>
      </c>
      <c r="R822" s="2">
        <v>2.73</v>
      </c>
      <c r="S822" s="2">
        <v>6.79</v>
      </c>
      <c r="T822" s="2">
        <v>9.91</v>
      </c>
      <c r="U822" s="2">
        <v>81.400000000000006</v>
      </c>
      <c r="V822" s="2">
        <f>SUM(tbl_ProfitPerTruck[[#This Row],[Truck_Fuel_Cost]:[Overhead_Allocation]])+SUM(K821:N822)</f>
        <v>576.88</v>
      </c>
      <c r="W822" s="2">
        <f>tbl_ProfitPerTruck[[#This Row],[Final_Invoice_Amount]]-SUM(tbl_ProfitPerTruck[[#This Row],[Direct_Labor_COGS]:[Permit_Fees_COGS]])</f>
        <v>872.18000000000006</v>
      </c>
      <c r="X822" s="2">
        <f>tbl_ProfitPerTruck[[#This Row],[Final_Invoice_Amount]]-tbl_ProfitPerTruck[[#This Row],[TTL_COSTS]]</f>
        <v>689.81000000000006</v>
      </c>
    </row>
    <row r="823" spans="1:24" x14ac:dyDescent="0.35">
      <c r="A823" s="13">
        <v>45921</v>
      </c>
      <c r="B823" s="13" t="s">
        <v>855</v>
      </c>
      <c r="C823" s="1" t="s">
        <v>877</v>
      </c>
      <c r="D823" s="1" t="s">
        <v>113</v>
      </c>
      <c r="E823" s="1" t="s">
        <v>29</v>
      </c>
      <c r="F823" s="1" t="s">
        <v>30</v>
      </c>
      <c r="G823" s="1" t="s">
        <v>31</v>
      </c>
      <c r="H823" s="2">
        <v>377</v>
      </c>
      <c r="I823" s="3">
        <v>1.29</v>
      </c>
      <c r="J823" s="2">
        <v>38.6</v>
      </c>
      <c r="K823" s="2">
        <v>49.92</v>
      </c>
      <c r="L823" s="2">
        <v>32.31</v>
      </c>
      <c r="M823" s="2">
        <v>0</v>
      </c>
      <c r="N823" s="2">
        <v>0</v>
      </c>
      <c r="O823" s="3">
        <v>10.6</v>
      </c>
      <c r="P823" s="3">
        <v>0.48</v>
      </c>
      <c r="Q823" s="2">
        <v>1.91</v>
      </c>
      <c r="R823" s="2">
        <v>1.24</v>
      </c>
      <c r="S823" s="2">
        <v>6.28</v>
      </c>
      <c r="T823" s="2">
        <v>11.1</v>
      </c>
      <c r="U823" s="2">
        <v>41.29</v>
      </c>
      <c r="V823" s="2">
        <f>SUM(tbl_ProfitPerTruck[[#This Row],[Truck_Fuel_Cost]:[Overhead_Allocation]])+SUM(K822:N823)</f>
        <v>538.56000000000006</v>
      </c>
      <c r="W823" s="2">
        <f>tbl_ProfitPerTruck[[#This Row],[Final_Invoice_Amount]]-SUM(tbl_ProfitPerTruck[[#This Row],[Direct_Labor_COGS]:[Permit_Fees_COGS]])</f>
        <v>294.77</v>
      </c>
      <c r="X823" s="2">
        <f>tbl_ProfitPerTruck[[#This Row],[Final_Invoice_Amount]]-tbl_ProfitPerTruck[[#This Row],[TTL_COSTS]]</f>
        <v>-161.56000000000006</v>
      </c>
    </row>
    <row r="824" spans="1:24" x14ac:dyDescent="0.35">
      <c r="A824" s="13">
        <v>45916</v>
      </c>
      <c r="B824" s="13" t="s">
        <v>855</v>
      </c>
      <c r="C824" s="1" t="s">
        <v>878</v>
      </c>
      <c r="D824" s="1" t="s">
        <v>113</v>
      </c>
      <c r="E824" s="1" t="s">
        <v>29</v>
      </c>
      <c r="F824" s="1" t="s">
        <v>30</v>
      </c>
      <c r="G824" s="1" t="s">
        <v>35</v>
      </c>
      <c r="H824" s="2">
        <v>361.84</v>
      </c>
      <c r="I824" s="3">
        <v>1.51</v>
      </c>
      <c r="J824" s="2">
        <v>44.25</v>
      </c>
      <c r="K824" s="2">
        <v>66.709999999999994</v>
      </c>
      <c r="L824" s="2">
        <v>34.99</v>
      </c>
      <c r="M824" s="2">
        <v>0</v>
      </c>
      <c r="N824" s="2">
        <v>0</v>
      </c>
      <c r="O824" s="3">
        <v>25.6</v>
      </c>
      <c r="P824" s="3">
        <v>1.32</v>
      </c>
      <c r="Q824" s="2">
        <v>5.36</v>
      </c>
      <c r="R824" s="2">
        <v>1.56</v>
      </c>
      <c r="S824" s="2">
        <v>5.81</v>
      </c>
      <c r="T824" s="2">
        <v>9.01</v>
      </c>
      <c r="U824" s="2">
        <v>34.21</v>
      </c>
      <c r="V824" s="2">
        <f>SUM(tbl_ProfitPerTruck[[#This Row],[Truck_Fuel_Cost]:[Overhead_Allocation]])+SUM(K823:N824)</f>
        <v>239.88</v>
      </c>
      <c r="W824" s="2">
        <f>tbl_ProfitPerTruck[[#This Row],[Final_Invoice_Amount]]-SUM(tbl_ProfitPerTruck[[#This Row],[Direct_Labor_COGS]:[Permit_Fees_COGS]])</f>
        <v>260.14</v>
      </c>
      <c r="X824" s="2">
        <f>tbl_ProfitPerTruck[[#This Row],[Final_Invoice_Amount]]-tbl_ProfitPerTruck[[#This Row],[TTL_COSTS]]</f>
        <v>121.95999999999998</v>
      </c>
    </row>
    <row r="825" spans="1:24" x14ac:dyDescent="0.35">
      <c r="A825" s="13">
        <v>45927</v>
      </c>
      <c r="B825" s="13" t="s">
        <v>855</v>
      </c>
      <c r="C825" s="1" t="s">
        <v>879</v>
      </c>
      <c r="D825" s="1" t="s">
        <v>23</v>
      </c>
      <c r="E825" s="1" t="s">
        <v>24</v>
      </c>
      <c r="F825" s="1" t="s">
        <v>25</v>
      </c>
      <c r="G825" s="1" t="s">
        <v>35</v>
      </c>
      <c r="H825" s="2">
        <v>8424.9699999999993</v>
      </c>
      <c r="I825" s="3">
        <v>11.02</v>
      </c>
      <c r="J825" s="2">
        <v>50.88</v>
      </c>
      <c r="K825" s="2">
        <v>560.86</v>
      </c>
      <c r="L825" s="2">
        <v>2379.2399999999998</v>
      </c>
      <c r="M825" s="2">
        <v>0</v>
      </c>
      <c r="N825" s="2">
        <v>0</v>
      </c>
      <c r="O825" s="3">
        <v>10.3</v>
      </c>
      <c r="P825" s="3">
        <v>0.54</v>
      </c>
      <c r="Q825" s="2">
        <v>2.2000000000000002</v>
      </c>
      <c r="R825" s="2">
        <v>0.52</v>
      </c>
      <c r="S825" s="2">
        <v>5.07</v>
      </c>
      <c r="T825" s="2">
        <v>11.7</v>
      </c>
      <c r="U825" s="2">
        <v>768.94</v>
      </c>
      <c r="V825" s="2">
        <f>SUM(tbl_ProfitPerTruck[[#This Row],[Truck_Fuel_Cost]:[Overhead_Allocation]])+SUM(K824:N825)</f>
        <v>3830.2299999999996</v>
      </c>
      <c r="W825" s="2">
        <f>tbl_ProfitPerTruck[[#This Row],[Final_Invoice_Amount]]-SUM(tbl_ProfitPerTruck[[#This Row],[Direct_Labor_COGS]:[Permit_Fees_COGS]])</f>
        <v>5484.869999999999</v>
      </c>
      <c r="X825" s="2">
        <f>tbl_ProfitPerTruck[[#This Row],[Final_Invoice_Amount]]-tbl_ProfitPerTruck[[#This Row],[TTL_COSTS]]</f>
        <v>4594.74</v>
      </c>
    </row>
    <row r="826" spans="1:24" x14ac:dyDescent="0.35">
      <c r="A826" s="13">
        <v>45909</v>
      </c>
      <c r="B826" s="13" t="s">
        <v>855</v>
      </c>
      <c r="C826" s="1" t="s">
        <v>880</v>
      </c>
      <c r="D826" s="1" t="s">
        <v>57</v>
      </c>
      <c r="E826" s="1" t="s">
        <v>24</v>
      </c>
      <c r="F826" s="1" t="s">
        <v>34</v>
      </c>
      <c r="G826" s="1" t="s">
        <v>31</v>
      </c>
      <c r="H826" s="2">
        <v>1046.98</v>
      </c>
      <c r="I826" s="3">
        <v>2.57</v>
      </c>
      <c r="J826" s="2">
        <v>47.99</v>
      </c>
      <c r="K826" s="2">
        <v>123.28</v>
      </c>
      <c r="L826" s="2">
        <v>215.94</v>
      </c>
      <c r="M826" s="2">
        <v>0</v>
      </c>
      <c r="N826" s="2">
        <v>0</v>
      </c>
      <c r="O826" s="3">
        <v>17</v>
      </c>
      <c r="P826" s="3">
        <v>0.86</v>
      </c>
      <c r="Q826" s="2">
        <v>4.49</v>
      </c>
      <c r="R826" s="2">
        <v>1.2</v>
      </c>
      <c r="S826" s="2">
        <v>5.56</v>
      </c>
      <c r="T826" s="2">
        <v>11.53</v>
      </c>
      <c r="U826" s="2">
        <v>119.42</v>
      </c>
      <c r="V826" s="2">
        <f>SUM(tbl_ProfitPerTruck[[#This Row],[Truck_Fuel_Cost]:[Overhead_Allocation]])+SUM(K825:N826)</f>
        <v>3421.52</v>
      </c>
      <c r="W826" s="2">
        <f>tbl_ProfitPerTruck[[#This Row],[Final_Invoice_Amount]]-SUM(tbl_ProfitPerTruck[[#This Row],[Direct_Labor_COGS]:[Permit_Fees_COGS]])</f>
        <v>707.76</v>
      </c>
      <c r="X826" s="2">
        <f>tbl_ProfitPerTruck[[#This Row],[Final_Invoice_Amount]]-tbl_ProfitPerTruck[[#This Row],[TTL_COSTS]]</f>
        <v>-2374.54</v>
      </c>
    </row>
    <row r="827" spans="1:24" x14ac:dyDescent="0.35">
      <c r="A827" s="13">
        <v>45924</v>
      </c>
      <c r="B827" s="13" t="s">
        <v>855</v>
      </c>
      <c r="C827" s="1" t="s">
        <v>881</v>
      </c>
      <c r="D827" s="1" t="s">
        <v>28</v>
      </c>
      <c r="E827" s="1" t="s">
        <v>29</v>
      </c>
      <c r="F827" s="1" t="s">
        <v>34</v>
      </c>
      <c r="G827" s="1" t="s">
        <v>43</v>
      </c>
      <c r="H827" s="2">
        <v>1081.93</v>
      </c>
      <c r="I827" s="3">
        <v>2.52</v>
      </c>
      <c r="J827" s="2">
        <v>41.54</v>
      </c>
      <c r="K827" s="2">
        <v>104.63</v>
      </c>
      <c r="L827" s="2">
        <v>181.97</v>
      </c>
      <c r="M827" s="2">
        <v>0</v>
      </c>
      <c r="N827" s="2">
        <v>0</v>
      </c>
      <c r="O827" s="3">
        <v>12.8</v>
      </c>
      <c r="P827" s="3">
        <v>0.75</v>
      </c>
      <c r="Q827" s="2">
        <v>2.31</v>
      </c>
      <c r="R827" s="2">
        <v>1.24</v>
      </c>
      <c r="S827" s="2">
        <v>5.93</v>
      </c>
      <c r="T827" s="2">
        <v>7.81</v>
      </c>
      <c r="U827" s="2">
        <v>85.75</v>
      </c>
      <c r="V827" s="2">
        <f>SUM(tbl_ProfitPerTruck[[#This Row],[Truck_Fuel_Cost]:[Overhead_Allocation]])+SUM(K826:N827)</f>
        <v>728.86</v>
      </c>
      <c r="W827" s="2">
        <f>tbl_ProfitPerTruck[[#This Row],[Final_Invoice_Amount]]-SUM(tbl_ProfitPerTruck[[#This Row],[Direct_Labor_COGS]:[Permit_Fees_COGS]])</f>
        <v>795.33</v>
      </c>
      <c r="X827" s="2">
        <f>tbl_ProfitPerTruck[[#This Row],[Final_Invoice_Amount]]-tbl_ProfitPerTruck[[#This Row],[TTL_COSTS]]</f>
        <v>353.07000000000005</v>
      </c>
    </row>
    <row r="828" spans="1:24" x14ac:dyDescent="0.35">
      <c r="A828" s="13">
        <v>45903</v>
      </c>
      <c r="B828" s="13" t="s">
        <v>855</v>
      </c>
      <c r="C828" s="1" t="s">
        <v>882</v>
      </c>
      <c r="D828" s="1" t="s">
        <v>42</v>
      </c>
      <c r="E828" s="1" t="s">
        <v>24</v>
      </c>
      <c r="F828" s="1" t="s">
        <v>25</v>
      </c>
      <c r="G828" s="1" t="s">
        <v>52</v>
      </c>
      <c r="H828" s="2">
        <v>8822.44</v>
      </c>
      <c r="I828" s="3">
        <v>11.29</v>
      </c>
      <c r="J828" s="2">
        <v>47.34</v>
      </c>
      <c r="K828" s="2">
        <v>534.42999999999995</v>
      </c>
      <c r="L828" s="2">
        <v>2903.44</v>
      </c>
      <c r="M828" s="2">
        <v>0</v>
      </c>
      <c r="N828" s="2">
        <v>0</v>
      </c>
      <c r="O828" s="3">
        <v>29.6</v>
      </c>
      <c r="P828" s="3">
        <v>1.32</v>
      </c>
      <c r="Q828" s="2">
        <v>7.86</v>
      </c>
      <c r="R828" s="2">
        <v>2.93</v>
      </c>
      <c r="S828" s="2">
        <v>6.14</v>
      </c>
      <c r="T828" s="2">
        <v>10.050000000000001</v>
      </c>
      <c r="U828" s="2">
        <v>577.54999999999995</v>
      </c>
      <c r="V828" s="2">
        <f>SUM(tbl_ProfitPerTruck[[#This Row],[Truck_Fuel_Cost]:[Overhead_Allocation]])+SUM(K827:N828)</f>
        <v>4329</v>
      </c>
      <c r="W828" s="2">
        <f>tbl_ProfitPerTruck[[#This Row],[Final_Invoice_Amount]]-SUM(tbl_ProfitPerTruck[[#This Row],[Direct_Labor_COGS]:[Permit_Fees_COGS]])</f>
        <v>5384.5700000000006</v>
      </c>
      <c r="X828" s="2">
        <f>tbl_ProfitPerTruck[[#This Row],[Final_Invoice_Amount]]-tbl_ProfitPerTruck[[#This Row],[TTL_COSTS]]</f>
        <v>4493.4400000000005</v>
      </c>
    </row>
    <row r="829" spans="1:24" x14ac:dyDescent="0.35">
      <c r="A829" s="13">
        <v>45904</v>
      </c>
      <c r="B829" s="13" t="s">
        <v>855</v>
      </c>
      <c r="C829" s="1" t="s">
        <v>883</v>
      </c>
      <c r="D829" s="1" t="s">
        <v>23</v>
      </c>
      <c r="E829" s="1" t="s">
        <v>24</v>
      </c>
      <c r="F829" s="1" t="s">
        <v>25</v>
      </c>
      <c r="G829" s="1" t="s">
        <v>26</v>
      </c>
      <c r="H829" s="2">
        <v>6957.18</v>
      </c>
      <c r="I829" s="3">
        <v>11.28</v>
      </c>
      <c r="J829" s="2">
        <v>44.42</v>
      </c>
      <c r="K829" s="2">
        <v>500.96</v>
      </c>
      <c r="L829" s="2">
        <v>2219.52</v>
      </c>
      <c r="M829" s="2">
        <v>0</v>
      </c>
      <c r="N829" s="2">
        <v>0</v>
      </c>
      <c r="O829" s="3">
        <v>21.6</v>
      </c>
      <c r="P829" s="3">
        <v>1.1599999999999999</v>
      </c>
      <c r="Q829" s="2">
        <v>4.79</v>
      </c>
      <c r="R829" s="2">
        <v>2.5299999999999998</v>
      </c>
      <c r="S829" s="2">
        <v>4.57</v>
      </c>
      <c r="T829" s="2">
        <v>8.5299999999999994</v>
      </c>
      <c r="U829" s="2">
        <v>695.52</v>
      </c>
      <c r="V829" s="2">
        <f>SUM(tbl_ProfitPerTruck[[#This Row],[Truck_Fuel_Cost]:[Overhead_Allocation]])+SUM(K828:N829)</f>
        <v>6874.29</v>
      </c>
      <c r="W829" s="2">
        <f>tbl_ProfitPerTruck[[#This Row],[Final_Invoice_Amount]]-SUM(tbl_ProfitPerTruck[[#This Row],[Direct_Labor_COGS]:[Permit_Fees_COGS]])</f>
        <v>4236.7000000000007</v>
      </c>
      <c r="X829" s="2">
        <f>tbl_ProfitPerTruck[[#This Row],[Final_Invoice_Amount]]-tbl_ProfitPerTruck[[#This Row],[TTL_COSTS]]</f>
        <v>82.890000000000327</v>
      </c>
    </row>
    <row r="830" spans="1:24" x14ac:dyDescent="0.35">
      <c r="A830" s="13">
        <v>45915</v>
      </c>
      <c r="B830" s="13" t="s">
        <v>855</v>
      </c>
      <c r="C830" s="1" t="s">
        <v>884</v>
      </c>
      <c r="D830" s="1" t="s">
        <v>57</v>
      </c>
      <c r="E830" s="1" t="s">
        <v>24</v>
      </c>
      <c r="F830" s="1" t="s">
        <v>34</v>
      </c>
      <c r="G830" s="1" t="s">
        <v>26</v>
      </c>
      <c r="H830" s="2">
        <v>702.64</v>
      </c>
      <c r="I830" s="3">
        <v>2.5299999999999998</v>
      </c>
      <c r="J830" s="2">
        <v>40.340000000000003</v>
      </c>
      <c r="K830" s="2">
        <v>102.06</v>
      </c>
      <c r="L830" s="2">
        <v>134.93</v>
      </c>
      <c r="M830" s="2">
        <v>0</v>
      </c>
      <c r="N830" s="2">
        <v>0</v>
      </c>
      <c r="O830" s="3">
        <v>3.6</v>
      </c>
      <c r="P830" s="3">
        <v>0.34</v>
      </c>
      <c r="Q830" s="2">
        <v>0.96</v>
      </c>
      <c r="R830" s="2">
        <v>0.21</v>
      </c>
      <c r="S830" s="2">
        <v>5.0199999999999996</v>
      </c>
      <c r="T830" s="2">
        <v>8.7899999999999991</v>
      </c>
      <c r="U830" s="2">
        <v>54.42</v>
      </c>
      <c r="V830" s="2">
        <f>SUM(tbl_ProfitPerTruck[[#This Row],[Truck_Fuel_Cost]:[Overhead_Allocation]])+SUM(K829:N830)</f>
        <v>3026.87</v>
      </c>
      <c r="W830" s="2">
        <f>tbl_ProfitPerTruck[[#This Row],[Final_Invoice_Amount]]-SUM(tbl_ProfitPerTruck[[#This Row],[Direct_Labor_COGS]:[Permit_Fees_COGS]])</f>
        <v>465.65</v>
      </c>
      <c r="X830" s="2">
        <f>tbl_ProfitPerTruck[[#This Row],[Final_Invoice_Amount]]-tbl_ProfitPerTruck[[#This Row],[TTL_COSTS]]</f>
        <v>-2324.23</v>
      </c>
    </row>
    <row r="831" spans="1:24" x14ac:dyDescent="0.35">
      <c r="A831" s="13">
        <v>45908</v>
      </c>
      <c r="B831" s="13" t="s">
        <v>855</v>
      </c>
      <c r="C831" s="1" t="s">
        <v>885</v>
      </c>
      <c r="D831" s="1" t="s">
        <v>113</v>
      </c>
      <c r="E831" s="1" t="s">
        <v>29</v>
      </c>
      <c r="F831" s="1" t="s">
        <v>34</v>
      </c>
      <c r="G831" s="1" t="s">
        <v>31</v>
      </c>
      <c r="H831" s="2">
        <v>754.81</v>
      </c>
      <c r="I831" s="3">
        <v>2.25</v>
      </c>
      <c r="J831" s="2">
        <v>38.619999999999997</v>
      </c>
      <c r="K831" s="2">
        <v>86.76</v>
      </c>
      <c r="L831" s="2">
        <v>172.54</v>
      </c>
      <c r="M831" s="2">
        <v>0</v>
      </c>
      <c r="N831" s="2">
        <v>0</v>
      </c>
      <c r="O831" s="3">
        <v>10.5</v>
      </c>
      <c r="P831" s="3">
        <v>0.39</v>
      </c>
      <c r="Q831" s="2">
        <v>2.4</v>
      </c>
      <c r="R831" s="2">
        <v>0.95</v>
      </c>
      <c r="S831" s="2">
        <v>6.35</v>
      </c>
      <c r="T831" s="2">
        <v>9.0299999999999994</v>
      </c>
      <c r="U831" s="2">
        <v>59.07</v>
      </c>
      <c r="V831" s="2">
        <f>SUM(tbl_ProfitPerTruck[[#This Row],[Truck_Fuel_Cost]:[Overhead_Allocation]])+SUM(K830:N831)</f>
        <v>574.08999999999992</v>
      </c>
      <c r="W831" s="2">
        <f>tbl_ProfitPerTruck[[#This Row],[Final_Invoice_Amount]]-SUM(tbl_ProfitPerTruck[[#This Row],[Direct_Labor_COGS]:[Permit_Fees_COGS]])</f>
        <v>495.50999999999993</v>
      </c>
      <c r="X831" s="2">
        <f>tbl_ProfitPerTruck[[#This Row],[Final_Invoice_Amount]]-tbl_ProfitPerTruck[[#This Row],[TTL_COSTS]]</f>
        <v>180.72000000000003</v>
      </c>
    </row>
    <row r="832" spans="1:24" x14ac:dyDescent="0.35">
      <c r="A832" s="13">
        <v>45902</v>
      </c>
      <c r="B832" s="13" t="s">
        <v>855</v>
      </c>
      <c r="C832" s="1" t="s">
        <v>886</v>
      </c>
      <c r="D832" s="1" t="s">
        <v>33</v>
      </c>
      <c r="E832" s="1" t="s">
        <v>29</v>
      </c>
      <c r="F832" s="1" t="s">
        <v>34</v>
      </c>
      <c r="G832" s="1" t="s">
        <v>26</v>
      </c>
      <c r="H832" s="2">
        <v>948.98</v>
      </c>
      <c r="I832" s="3">
        <v>2.11</v>
      </c>
      <c r="J832" s="2">
        <v>51.3</v>
      </c>
      <c r="K832" s="2">
        <v>108.04</v>
      </c>
      <c r="L832" s="2">
        <v>223.15</v>
      </c>
      <c r="M832" s="2">
        <v>0</v>
      </c>
      <c r="N832" s="2">
        <v>0</v>
      </c>
      <c r="O832" s="3">
        <v>14.9</v>
      </c>
      <c r="P832" s="3">
        <v>0.66</v>
      </c>
      <c r="Q832" s="2">
        <v>3.53</v>
      </c>
      <c r="R832" s="2">
        <v>1.68</v>
      </c>
      <c r="S832" s="2">
        <v>5.93</v>
      </c>
      <c r="T832" s="2">
        <v>11.73</v>
      </c>
      <c r="U832" s="2">
        <v>69.150000000000006</v>
      </c>
      <c r="V832" s="2">
        <f>SUM(tbl_ProfitPerTruck[[#This Row],[Truck_Fuel_Cost]:[Overhead_Allocation]])+SUM(K831:N832)</f>
        <v>682.51</v>
      </c>
      <c r="W832" s="2">
        <f>tbl_ProfitPerTruck[[#This Row],[Final_Invoice_Amount]]-SUM(tbl_ProfitPerTruck[[#This Row],[Direct_Labor_COGS]:[Permit_Fees_COGS]])</f>
        <v>617.79</v>
      </c>
      <c r="X832" s="2">
        <f>tbl_ProfitPerTruck[[#This Row],[Final_Invoice_Amount]]-tbl_ProfitPerTruck[[#This Row],[TTL_COSTS]]</f>
        <v>266.47000000000003</v>
      </c>
    </row>
    <row r="833" spans="1:24" x14ac:dyDescent="0.35">
      <c r="A833" s="13">
        <v>45918</v>
      </c>
      <c r="B833" s="13" t="s">
        <v>855</v>
      </c>
      <c r="C833" s="1" t="s">
        <v>887</v>
      </c>
      <c r="D833" s="1" t="s">
        <v>57</v>
      </c>
      <c r="E833" s="1" t="s">
        <v>24</v>
      </c>
      <c r="F833" s="1" t="s">
        <v>25</v>
      </c>
      <c r="G833" s="1" t="s">
        <v>26</v>
      </c>
      <c r="H833" s="2">
        <v>8945.5400000000009</v>
      </c>
      <c r="I833" s="3">
        <v>15.36</v>
      </c>
      <c r="J833" s="2">
        <v>46.37</v>
      </c>
      <c r="K833" s="2">
        <v>712.27</v>
      </c>
      <c r="L833" s="2">
        <v>2926.03</v>
      </c>
      <c r="M833" s="2">
        <v>0</v>
      </c>
      <c r="N833" s="2">
        <v>0</v>
      </c>
      <c r="O833" s="3">
        <v>17.7</v>
      </c>
      <c r="P833" s="3">
        <v>0.81</v>
      </c>
      <c r="Q833" s="2">
        <v>3.76</v>
      </c>
      <c r="R833" s="2">
        <v>2</v>
      </c>
      <c r="S833" s="2">
        <v>5.99</v>
      </c>
      <c r="T833" s="2">
        <v>10</v>
      </c>
      <c r="U833" s="2">
        <v>633.78</v>
      </c>
      <c r="V833" s="2">
        <f>SUM(tbl_ProfitPerTruck[[#This Row],[Truck_Fuel_Cost]:[Overhead_Allocation]])+SUM(K832:N833)</f>
        <v>4625.0200000000004</v>
      </c>
      <c r="W833" s="2">
        <f>tbl_ProfitPerTruck[[#This Row],[Final_Invoice_Amount]]-SUM(tbl_ProfitPerTruck[[#This Row],[Direct_Labor_COGS]:[Permit_Fees_COGS]])</f>
        <v>5307.2400000000007</v>
      </c>
      <c r="X833" s="2">
        <f>tbl_ProfitPerTruck[[#This Row],[Final_Invoice_Amount]]-tbl_ProfitPerTruck[[#This Row],[TTL_COSTS]]</f>
        <v>4320.5200000000004</v>
      </c>
    </row>
    <row r="834" spans="1:24" x14ac:dyDescent="0.35">
      <c r="A834" s="13">
        <v>45915</v>
      </c>
      <c r="B834" s="13" t="s">
        <v>855</v>
      </c>
      <c r="C834" s="1" t="s">
        <v>888</v>
      </c>
      <c r="D834" s="1" t="s">
        <v>23</v>
      </c>
      <c r="E834" s="1" t="s">
        <v>24</v>
      </c>
      <c r="F834" s="1" t="s">
        <v>25</v>
      </c>
      <c r="G834" s="1" t="s">
        <v>31</v>
      </c>
      <c r="H834" s="2">
        <v>5349.84</v>
      </c>
      <c r="I834" s="3">
        <v>14.65</v>
      </c>
      <c r="J834" s="2">
        <v>40.369999999999997</v>
      </c>
      <c r="K834" s="2">
        <v>591.58000000000004</v>
      </c>
      <c r="L834" s="2">
        <v>1528.75</v>
      </c>
      <c r="M834" s="2">
        <v>0</v>
      </c>
      <c r="N834" s="2">
        <v>317.56</v>
      </c>
      <c r="O834" s="3">
        <v>40.9</v>
      </c>
      <c r="P834" s="3">
        <v>1.89</v>
      </c>
      <c r="Q834" s="2">
        <v>9.76</v>
      </c>
      <c r="R834" s="2">
        <v>2.44</v>
      </c>
      <c r="S834" s="2">
        <v>4.51</v>
      </c>
      <c r="T834" s="2">
        <v>8.23</v>
      </c>
      <c r="U834" s="2">
        <v>547.16</v>
      </c>
      <c r="V834" s="2">
        <f>SUM(tbl_ProfitPerTruck[[#This Row],[Truck_Fuel_Cost]:[Overhead_Allocation]])+SUM(K833:N834)</f>
        <v>6648.2900000000009</v>
      </c>
      <c r="W834" s="2">
        <f>tbl_ProfitPerTruck[[#This Row],[Final_Invoice_Amount]]-SUM(tbl_ProfitPerTruck[[#This Row],[Direct_Labor_COGS]:[Permit_Fees_COGS]])</f>
        <v>2911.9500000000003</v>
      </c>
      <c r="X834" s="2">
        <f>tbl_ProfitPerTruck[[#This Row],[Final_Invoice_Amount]]-tbl_ProfitPerTruck[[#This Row],[TTL_COSTS]]</f>
        <v>-1298.4500000000007</v>
      </c>
    </row>
    <row r="835" spans="1:24" x14ac:dyDescent="0.35">
      <c r="A835" s="13">
        <v>45923</v>
      </c>
      <c r="B835" s="13" t="s">
        <v>855</v>
      </c>
      <c r="C835" s="1" t="s">
        <v>889</v>
      </c>
      <c r="D835" s="1" t="s">
        <v>80</v>
      </c>
      <c r="E835" s="1" t="s">
        <v>29</v>
      </c>
      <c r="F835" s="1" t="s">
        <v>30</v>
      </c>
      <c r="G835" s="1" t="s">
        <v>37</v>
      </c>
      <c r="H835" s="2">
        <v>210.32</v>
      </c>
      <c r="I835" s="3">
        <v>1.1000000000000001</v>
      </c>
      <c r="J835" s="2">
        <v>43.7</v>
      </c>
      <c r="K835" s="2">
        <v>47.89</v>
      </c>
      <c r="L835" s="2">
        <v>9.59</v>
      </c>
      <c r="M835" s="2">
        <v>0</v>
      </c>
      <c r="N835" s="2">
        <v>0</v>
      </c>
      <c r="O835" s="3">
        <v>19.600000000000001</v>
      </c>
      <c r="P835" s="3">
        <v>1.01</v>
      </c>
      <c r="Q835" s="2">
        <v>4.37</v>
      </c>
      <c r="R835" s="2">
        <v>1.94</v>
      </c>
      <c r="S835" s="2">
        <v>6.2</v>
      </c>
      <c r="T835" s="2">
        <v>11.75</v>
      </c>
      <c r="U835" s="2">
        <v>25</v>
      </c>
      <c r="V835" s="2">
        <f>SUM(tbl_ProfitPerTruck[[#This Row],[Truck_Fuel_Cost]:[Overhead_Allocation]])+SUM(K834:N835)</f>
        <v>2544.63</v>
      </c>
      <c r="W835" s="2">
        <f>tbl_ProfitPerTruck[[#This Row],[Final_Invoice_Amount]]-SUM(tbl_ProfitPerTruck[[#This Row],[Direct_Labor_COGS]:[Permit_Fees_COGS]])</f>
        <v>152.83999999999997</v>
      </c>
      <c r="X835" s="2">
        <f>tbl_ProfitPerTruck[[#This Row],[Final_Invoice_Amount]]-tbl_ProfitPerTruck[[#This Row],[TTL_COSTS]]</f>
        <v>-2334.31</v>
      </c>
    </row>
    <row r="836" spans="1:24" x14ac:dyDescent="0.35">
      <c r="A836" s="13">
        <v>45909</v>
      </c>
      <c r="B836" s="13" t="s">
        <v>855</v>
      </c>
      <c r="C836" s="1" t="s">
        <v>890</v>
      </c>
      <c r="D836" s="1" t="s">
        <v>83</v>
      </c>
      <c r="E836" s="1" t="s">
        <v>29</v>
      </c>
      <c r="F836" s="1" t="s">
        <v>34</v>
      </c>
      <c r="G836" s="1" t="s">
        <v>26</v>
      </c>
      <c r="H836" s="2">
        <v>741.49</v>
      </c>
      <c r="I836" s="3">
        <v>3.53</v>
      </c>
      <c r="J836" s="2">
        <v>43.4</v>
      </c>
      <c r="K836" s="2">
        <v>153.13</v>
      </c>
      <c r="L836" s="2">
        <v>83.65</v>
      </c>
      <c r="M836" s="2">
        <v>51.86</v>
      </c>
      <c r="N836" s="2">
        <v>0</v>
      </c>
      <c r="O836" s="3">
        <v>2</v>
      </c>
      <c r="P836" s="3">
        <v>0.15</v>
      </c>
      <c r="Q836" s="2">
        <v>0.51</v>
      </c>
      <c r="R836" s="2">
        <v>0.11</v>
      </c>
      <c r="S836" s="2">
        <v>7.37</v>
      </c>
      <c r="T836" s="2">
        <v>7.97</v>
      </c>
      <c r="U836" s="2">
        <v>83.76</v>
      </c>
      <c r="V836" s="2">
        <f>SUM(tbl_ProfitPerTruck[[#This Row],[Truck_Fuel_Cost]:[Overhead_Allocation]])+SUM(K835:N836)</f>
        <v>445.84000000000003</v>
      </c>
      <c r="W836" s="2">
        <f>tbl_ProfitPerTruck[[#This Row],[Final_Invoice_Amount]]-SUM(tbl_ProfitPerTruck[[#This Row],[Direct_Labor_COGS]:[Permit_Fees_COGS]])</f>
        <v>452.85</v>
      </c>
      <c r="X836" s="2">
        <f>tbl_ProfitPerTruck[[#This Row],[Final_Invoice_Amount]]-tbl_ProfitPerTruck[[#This Row],[TTL_COSTS]]</f>
        <v>295.64999999999998</v>
      </c>
    </row>
    <row r="837" spans="1:24" x14ac:dyDescent="0.35">
      <c r="A837" s="13">
        <v>45921</v>
      </c>
      <c r="B837" s="13" t="s">
        <v>855</v>
      </c>
      <c r="C837" s="1" t="s">
        <v>891</v>
      </c>
      <c r="D837" s="1" t="s">
        <v>45</v>
      </c>
      <c r="E837" s="1" t="s">
        <v>29</v>
      </c>
      <c r="F837" s="1" t="s">
        <v>34</v>
      </c>
      <c r="G837" s="1" t="s">
        <v>26</v>
      </c>
      <c r="H837" s="2">
        <v>702.24</v>
      </c>
      <c r="I837" s="3">
        <v>2.52</v>
      </c>
      <c r="J837" s="2">
        <v>44.29</v>
      </c>
      <c r="K837" s="2">
        <v>111.39</v>
      </c>
      <c r="L837" s="2">
        <v>175.49</v>
      </c>
      <c r="M837" s="2">
        <v>0</v>
      </c>
      <c r="N837" s="2">
        <v>0</v>
      </c>
      <c r="O837" s="3">
        <v>12.7</v>
      </c>
      <c r="P837" s="3">
        <v>0.56999999999999995</v>
      </c>
      <c r="Q837" s="2">
        <v>3.2</v>
      </c>
      <c r="R837" s="2">
        <v>0.72</v>
      </c>
      <c r="S837" s="2">
        <v>6.48</v>
      </c>
      <c r="T837" s="2">
        <v>8.58</v>
      </c>
      <c r="U837" s="2">
        <v>73.72</v>
      </c>
      <c r="V837" s="2">
        <f>SUM(tbl_ProfitPerTruck[[#This Row],[Truck_Fuel_Cost]:[Overhead_Allocation]])+SUM(K836:N837)</f>
        <v>668.22</v>
      </c>
      <c r="W837" s="2">
        <f>tbl_ProfitPerTruck[[#This Row],[Final_Invoice_Amount]]-SUM(tbl_ProfitPerTruck[[#This Row],[Direct_Labor_COGS]:[Permit_Fees_COGS]])</f>
        <v>415.36</v>
      </c>
      <c r="X837" s="2">
        <f>tbl_ProfitPerTruck[[#This Row],[Final_Invoice_Amount]]-tbl_ProfitPerTruck[[#This Row],[TTL_COSTS]]</f>
        <v>34.019999999999982</v>
      </c>
    </row>
    <row r="838" spans="1:24" x14ac:dyDescent="0.35">
      <c r="A838" s="13">
        <v>45918</v>
      </c>
      <c r="B838" s="13" t="s">
        <v>855</v>
      </c>
      <c r="C838" s="1" t="s">
        <v>892</v>
      </c>
      <c r="D838" s="1" t="s">
        <v>45</v>
      </c>
      <c r="E838" s="1" t="s">
        <v>29</v>
      </c>
      <c r="F838" s="1" t="s">
        <v>34</v>
      </c>
      <c r="G838" s="1" t="s">
        <v>35</v>
      </c>
      <c r="H838" s="2">
        <v>1044.6600000000001</v>
      </c>
      <c r="I838" s="3">
        <v>1.3</v>
      </c>
      <c r="J838" s="2">
        <v>45.21</v>
      </c>
      <c r="K838" s="2">
        <v>58.87</v>
      </c>
      <c r="L838" s="2">
        <v>271.41000000000003</v>
      </c>
      <c r="M838" s="2">
        <v>0</v>
      </c>
      <c r="N838" s="2">
        <v>0</v>
      </c>
      <c r="O838" s="3">
        <v>3.8</v>
      </c>
      <c r="P838" s="3">
        <v>0.28000000000000003</v>
      </c>
      <c r="Q838" s="2">
        <v>0.84</v>
      </c>
      <c r="R838" s="2">
        <v>0.28999999999999998</v>
      </c>
      <c r="S838" s="2">
        <v>5.87</v>
      </c>
      <c r="T838" s="2">
        <v>7.89</v>
      </c>
      <c r="U838" s="2">
        <v>102.42</v>
      </c>
      <c r="V838" s="2">
        <f>SUM(tbl_ProfitPerTruck[[#This Row],[Truck_Fuel_Cost]:[Overhead_Allocation]])+SUM(K837:N838)</f>
        <v>734.47</v>
      </c>
      <c r="W838" s="2">
        <f>tbl_ProfitPerTruck[[#This Row],[Final_Invoice_Amount]]-SUM(tbl_ProfitPerTruck[[#This Row],[Direct_Labor_COGS]:[Permit_Fees_COGS]])</f>
        <v>714.38000000000011</v>
      </c>
      <c r="X838" s="2">
        <f>tbl_ProfitPerTruck[[#This Row],[Final_Invoice_Amount]]-tbl_ProfitPerTruck[[#This Row],[TTL_COSTS]]</f>
        <v>310.19000000000005</v>
      </c>
    </row>
    <row r="839" spans="1:24" x14ac:dyDescent="0.35">
      <c r="A839" s="13">
        <v>45909</v>
      </c>
      <c r="B839" s="13" t="s">
        <v>855</v>
      </c>
      <c r="C839" s="1" t="s">
        <v>893</v>
      </c>
      <c r="D839" s="1" t="s">
        <v>47</v>
      </c>
      <c r="E839" s="1" t="s">
        <v>29</v>
      </c>
      <c r="F839" s="1" t="s">
        <v>34</v>
      </c>
      <c r="G839" s="1" t="s">
        <v>52</v>
      </c>
      <c r="H839" s="2">
        <v>867.86</v>
      </c>
      <c r="I839" s="3">
        <v>1.94</v>
      </c>
      <c r="J839" s="2">
        <v>46.42</v>
      </c>
      <c r="K839" s="2">
        <v>89.98</v>
      </c>
      <c r="L839" s="2">
        <v>220.6</v>
      </c>
      <c r="M839" s="2">
        <v>0</v>
      </c>
      <c r="N839" s="2">
        <v>0</v>
      </c>
      <c r="O839" s="3">
        <v>14.2</v>
      </c>
      <c r="P839" s="3">
        <v>0.69</v>
      </c>
      <c r="Q839" s="2">
        <v>3.67</v>
      </c>
      <c r="R839" s="2">
        <v>0.86</v>
      </c>
      <c r="S839" s="2">
        <v>5.98</v>
      </c>
      <c r="T839" s="2">
        <v>8.9700000000000006</v>
      </c>
      <c r="U839" s="2">
        <v>83.9</v>
      </c>
      <c r="V839" s="2">
        <f>SUM(tbl_ProfitPerTruck[[#This Row],[Truck_Fuel_Cost]:[Overhead_Allocation]])+SUM(K838:N839)</f>
        <v>744.24</v>
      </c>
      <c r="W839" s="2">
        <f>tbl_ProfitPerTruck[[#This Row],[Final_Invoice_Amount]]-SUM(tbl_ProfitPerTruck[[#This Row],[Direct_Labor_COGS]:[Permit_Fees_COGS]])</f>
        <v>557.28</v>
      </c>
      <c r="X839" s="2">
        <f>tbl_ProfitPerTruck[[#This Row],[Final_Invoice_Amount]]-tbl_ProfitPerTruck[[#This Row],[TTL_COSTS]]</f>
        <v>123.62</v>
      </c>
    </row>
    <row r="840" spans="1:24" x14ac:dyDescent="0.35">
      <c r="A840" s="13">
        <v>45901</v>
      </c>
      <c r="B840" s="13" t="s">
        <v>855</v>
      </c>
      <c r="C840" s="1" t="s">
        <v>894</v>
      </c>
      <c r="D840" s="1" t="s">
        <v>42</v>
      </c>
      <c r="E840" s="1" t="s">
        <v>24</v>
      </c>
      <c r="F840" s="1" t="s">
        <v>25</v>
      </c>
      <c r="G840" s="1" t="s">
        <v>43</v>
      </c>
      <c r="H840" s="2">
        <v>9774.5499999999993</v>
      </c>
      <c r="I840" s="3">
        <v>6.62</v>
      </c>
      <c r="J840" s="2">
        <v>53.86</v>
      </c>
      <c r="K840" s="2">
        <v>356.6</v>
      </c>
      <c r="L840" s="2">
        <v>3765.73</v>
      </c>
      <c r="M840" s="2">
        <v>0</v>
      </c>
      <c r="N840" s="2">
        <v>0</v>
      </c>
      <c r="O840" s="3">
        <v>5.9</v>
      </c>
      <c r="P840" s="3">
        <v>0.43</v>
      </c>
      <c r="Q840" s="2">
        <v>1.32</v>
      </c>
      <c r="R840" s="2">
        <v>0.3</v>
      </c>
      <c r="S840" s="2">
        <v>5.78</v>
      </c>
      <c r="T840" s="2">
        <v>10.029999999999999</v>
      </c>
      <c r="U840" s="2">
        <v>913.59</v>
      </c>
      <c r="V840" s="2">
        <f>SUM(tbl_ProfitPerTruck[[#This Row],[Truck_Fuel_Cost]:[Overhead_Allocation]])+SUM(K839:N840)</f>
        <v>5363.93</v>
      </c>
      <c r="W840" s="2">
        <f>tbl_ProfitPerTruck[[#This Row],[Final_Invoice_Amount]]-SUM(tbl_ProfitPerTruck[[#This Row],[Direct_Labor_COGS]:[Permit_Fees_COGS]])</f>
        <v>5652.2199999999993</v>
      </c>
      <c r="X840" s="2">
        <f>tbl_ProfitPerTruck[[#This Row],[Final_Invoice_Amount]]-tbl_ProfitPerTruck[[#This Row],[TTL_COSTS]]</f>
        <v>4410.619999999999</v>
      </c>
    </row>
    <row r="841" spans="1:24" x14ac:dyDescent="0.35">
      <c r="A841" s="13">
        <v>45929</v>
      </c>
      <c r="B841" s="13" t="s">
        <v>855</v>
      </c>
      <c r="C841" s="1" t="s">
        <v>895</v>
      </c>
      <c r="D841" s="1" t="s">
        <v>57</v>
      </c>
      <c r="E841" s="1" t="s">
        <v>24</v>
      </c>
      <c r="F841" s="1" t="s">
        <v>34</v>
      </c>
      <c r="G841" s="1" t="s">
        <v>26</v>
      </c>
      <c r="H841" s="2">
        <v>1093.8</v>
      </c>
      <c r="I841" s="3">
        <v>1.54</v>
      </c>
      <c r="J841" s="2">
        <v>42.54</v>
      </c>
      <c r="K841" s="2">
        <v>65.31</v>
      </c>
      <c r="L841" s="2">
        <v>146.01</v>
      </c>
      <c r="M841" s="2">
        <v>83.92</v>
      </c>
      <c r="N841" s="2">
        <v>0</v>
      </c>
      <c r="O841" s="3">
        <v>18</v>
      </c>
      <c r="P841" s="3">
        <v>1.01</v>
      </c>
      <c r="Q841" s="2">
        <v>4.57</v>
      </c>
      <c r="R841" s="2">
        <v>1.22</v>
      </c>
      <c r="S841" s="2">
        <v>5.28</v>
      </c>
      <c r="T841" s="2">
        <v>10.23</v>
      </c>
      <c r="U841" s="2">
        <v>73.349999999999994</v>
      </c>
      <c r="V841" s="2">
        <f>SUM(tbl_ProfitPerTruck[[#This Row],[Truck_Fuel_Cost]:[Overhead_Allocation]])+SUM(K840:N841)</f>
        <v>4512.22</v>
      </c>
      <c r="W841" s="2">
        <f>tbl_ProfitPerTruck[[#This Row],[Final_Invoice_Amount]]-SUM(tbl_ProfitPerTruck[[#This Row],[Direct_Labor_COGS]:[Permit_Fees_COGS]])</f>
        <v>798.56</v>
      </c>
      <c r="X841" s="2">
        <f>tbl_ProfitPerTruck[[#This Row],[Final_Invoice_Amount]]-tbl_ProfitPerTruck[[#This Row],[TTL_COSTS]]</f>
        <v>-3418.42</v>
      </c>
    </row>
    <row r="842" spans="1:24" x14ac:dyDescent="0.35">
      <c r="A842" s="13">
        <v>45906</v>
      </c>
      <c r="B842" s="13" t="s">
        <v>855</v>
      </c>
      <c r="C842" s="1" t="s">
        <v>896</v>
      </c>
      <c r="D842" s="1" t="s">
        <v>45</v>
      </c>
      <c r="E842" s="1" t="s">
        <v>29</v>
      </c>
      <c r="F842" s="1" t="s">
        <v>34</v>
      </c>
      <c r="G842" s="1" t="s">
        <v>31</v>
      </c>
      <c r="H842" s="2">
        <v>1476.36</v>
      </c>
      <c r="I842" s="3">
        <v>1.84</v>
      </c>
      <c r="J842" s="2">
        <v>52.58</v>
      </c>
      <c r="K842" s="2">
        <v>96.68</v>
      </c>
      <c r="L842" s="2">
        <v>262.89</v>
      </c>
      <c r="M842" s="2">
        <v>0</v>
      </c>
      <c r="N842" s="2">
        <v>0</v>
      </c>
      <c r="O842" s="3">
        <v>15.6</v>
      </c>
      <c r="P842" s="3">
        <v>0.67</v>
      </c>
      <c r="Q842" s="2">
        <v>3.15</v>
      </c>
      <c r="R842" s="2">
        <v>0.79</v>
      </c>
      <c r="S842" s="2">
        <v>5.4</v>
      </c>
      <c r="T842" s="2">
        <v>10.74</v>
      </c>
      <c r="U842" s="2">
        <v>158.93</v>
      </c>
      <c r="V842" s="2">
        <f>SUM(tbl_ProfitPerTruck[[#This Row],[Truck_Fuel_Cost]:[Overhead_Allocation]])+SUM(K841:N842)</f>
        <v>833.81999999999994</v>
      </c>
      <c r="W842" s="2">
        <f>tbl_ProfitPerTruck[[#This Row],[Final_Invoice_Amount]]-SUM(tbl_ProfitPerTruck[[#This Row],[Direct_Labor_COGS]:[Permit_Fees_COGS]])</f>
        <v>1116.79</v>
      </c>
      <c r="X842" s="2">
        <f>tbl_ProfitPerTruck[[#This Row],[Final_Invoice_Amount]]-tbl_ProfitPerTruck[[#This Row],[TTL_COSTS]]</f>
        <v>642.54</v>
      </c>
    </row>
    <row r="843" spans="1:24" x14ac:dyDescent="0.35">
      <c r="A843" s="13">
        <v>45910</v>
      </c>
      <c r="B843" s="13" t="s">
        <v>855</v>
      </c>
      <c r="C843" s="1" t="s">
        <v>897</v>
      </c>
      <c r="D843" s="1" t="s">
        <v>49</v>
      </c>
      <c r="E843" s="1" t="s">
        <v>29</v>
      </c>
      <c r="F843" s="1" t="s">
        <v>34</v>
      </c>
      <c r="G843" s="1" t="s">
        <v>26</v>
      </c>
      <c r="H843" s="2">
        <v>355.73</v>
      </c>
      <c r="I843" s="3">
        <v>2.15</v>
      </c>
      <c r="J843" s="2">
        <v>37.03</v>
      </c>
      <c r="K843" s="2">
        <v>79.540000000000006</v>
      </c>
      <c r="L843" s="2">
        <v>58.67</v>
      </c>
      <c r="M843" s="2">
        <v>0</v>
      </c>
      <c r="N843" s="2">
        <v>0</v>
      </c>
      <c r="O843" s="3">
        <v>16.2</v>
      </c>
      <c r="P843" s="3">
        <v>0.84</v>
      </c>
      <c r="Q843" s="2">
        <v>3.94</v>
      </c>
      <c r="R843" s="2">
        <v>1.07</v>
      </c>
      <c r="S843" s="2">
        <v>7.19</v>
      </c>
      <c r="T843" s="2">
        <v>11.31</v>
      </c>
      <c r="U843" s="2">
        <v>32.21</v>
      </c>
      <c r="V843" s="2">
        <f>SUM(tbl_ProfitPerTruck[[#This Row],[Truck_Fuel_Cost]:[Overhead_Allocation]])+SUM(K842:N843)</f>
        <v>553.5</v>
      </c>
      <c r="W843" s="2">
        <f>tbl_ProfitPerTruck[[#This Row],[Final_Invoice_Amount]]-SUM(tbl_ProfitPerTruck[[#This Row],[Direct_Labor_COGS]:[Permit_Fees_COGS]])</f>
        <v>217.52</v>
      </c>
      <c r="X843" s="2">
        <f>tbl_ProfitPerTruck[[#This Row],[Final_Invoice_Amount]]-tbl_ProfitPerTruck[[#This Row],[TTL_COSTS]]</f>
        <v>-197.76999999999998</v>
      </c>
    </row>
    <row r="844" spans="1:24" x14ac:dyDescent="0.35">
      <c r="A844" s="13">
        <v>45909</v>
      </c>
      <c r="B844" s="13" t="s">
        <v>855</v>
      </c>
      <c r="C844" s="1" t="s">
        <v>898</v>
      </c>
      <c r="D844" s="1" t="s">
        <v>23</v>
      </c>
      <c r="E844" s="1" t="s">
        <v>24</v>
      </c>
      <c r="F844" s="1" t="s">
        <v>34</v>
      </c>
      <c r="G844" s="1" t="s">
        <v>35</v>
      </c>
      <c r="H844" s="2">
        <v>1108.4100000000001</v>
      </c>
      <c r="I844" s="3">
        <v>1.78</v>
      </c>
      <c r="J844" s="2">
        <v>44.37</v>
      </c>
      <c r="K844" s="2">
        <v>79.11</v>
      </c>
      <c r="L844" s="2">
        <v>178.85</v>
      </c>
      <c r="M844" s="2">
        <v>0</v>
      </c>
      <c r="N844" s="2">
        <v>0</v>
      </c>
      <c r="O844" s="3">
        <v>16.399999999999999</v>
      </c>
      <c r="P844" s="3">
        <v>0.77</v>
      </c>
      <c r="Q844" s="2">
        <v>3.52</v>
      </c>
      <c r="R844" s="2">
        <v>1.7</v>
      </c>
      <c r="S844" s="2">
        <v>4.79</v>
      </c>
      <c r="T844" s="2">
        <v>8.76</v>
      </c>
      <c r="U844" s="2">
        <v>122.18</v>
      </c>
      <c r="V844" s="2">
        <f>SUM(tbl_ProfitPerTruck[[#This Row],[Truck_Fuel_Cost]:[Overhead_Allocation]])+SUM(K843:N844)</f>
        <v>537.12</v>
      </c>
      <c r="W844" s="2">
        <f>tbl_ProfitPerTruck[[#This Row],[Final_Invoice_Amount]]-SUM(tbl_ProfitPerTruck[[#This Row],[Direct_Labor_COGS]:[Permit_Fees_COGS]])</f>
        <v>850.45</v>
      </c>
      <c r="X844" s="2">
        <f>tbl_ProfitPerTruck[[#This Row],[Final_Invoice_Amount]]-tbl_ProfitPerTruck[[#This Row],[TTL_COSTS]]</f>
        <v>571.29000000000008</v>
      </c>
    </row>
    <row r="845" spans="1:24" x14ac:dyDescent="0.35">
      <c r="A845" s="13">
        <v>45916</v>
      </c>
      <c r="B845" s="13" t="s">
        <v>855</v>
      </c>
      <c r="C845" s="1" t="s">
        <v>899</v>
      </c>
      <c r="D845" s="1" t="s">
        <v>57</v>
      </c>
      <c r="E845" s="1" t="s">
        <v>24</v>
      </c>
      <c r="F845" s="1" t="s">
        <v>25</v>
      </c>
      <c r="G845" s="1" t="s">
        <v>52</v>
      </c>
      <c r="H845" s="2">
        <v>9724.27</v>
      </c>
      <c r="I845" s="3">
        <v>11.96</v>
      </c>
      <c r="J845" s="2">
        <v>42.94</v>
      </c>
      <c r="K845" s="2">
        <v>513.66999999999996</v>
      </c>
      <c r="L845" s="2">
        <v>2916.5</v>
      </c>
      <c r="M845" s="2">
        <v>0</v>
      </c>
      <c r="N845" s="2">
        <v>157.76</v>
      </c>
      <c r="O845" s="3">
        <v>19.7</v>
      </c>
      <c r="P845" s="3">
        <v>0.96</v>
      </c>
      <c r="Q845" s="2">
        <v>5.07</v>
      </c>
      <c r="R845" s="2">
        <v>1.43</v>
      </c>
      <c r="S845" s="2">
        <v>5.57</v>
      </c>
      <c r="T845" s="2">
        <v>8.2799999999999994</v>
      </c>
      <c r="U845" s="2">
        <v>732.01</v>
      </c>
      <c r="V845" s="2">
        <f>SUM(tbl_ProfitPerTruck[[#This Row],[Truck_Fuel_Cost]:[Overhead_Allocation]])+SUM(K844:N845)</f>
        <v>4598.25</v>
      </c>
      <c r="W845" s="2">
        <f>tbl_ProfitPerTruck[[#This Row],[Final_Invoice_Amount]]-SUM(tbl_ProfitPerTruck[[#This Row],[Direct_Labor_COGS]:[Permit_Fees_COGS]])</f>
        <v>6136.34</v>
      </c>
      <c r="X845" s="2">
        <f>tbl_ProfitPerTruck[[#This Row],[Final_Invoice_Amount]]-tbl_ProfitPerTruck[[#This Row],[TTL_COSTS]]</f>
        <v>5126.0200000000004</v>
      </c>
    </row>
    <row r="846" spans="1:24" x14ac:dyDescent="0.35">
      <c r="A846" s="13">
        <v>45923</v>
      </c>
      <c r="B846" s="13" t="s">
        <v>855</v>
      </c>
      <c r="C846" s="1" t="s">
        <v>900</v>
      </c>
      <c r="D846" s="1" t="s">
        <v>28</v>
      </c>
      <c r="E846" s="1" t="s">
        <v>29</v>
      </c>
      <c r="F846" s="1" t="s">
        <v>34</v>
      </c>
      <c r="G846" s="1" t="s">
        <v>52</v>
      </c>
      <c r="H846" s="2">
        <v>1085.1199999999999</v>
      </c>
      <c r="I846" s="3">
        <v>2.35</v>
      </c>
      <c r="J846" s="2">
        <v>41.18</v>
      </c>
      <c r="K846" s="2">
        <v>96.75</v>
      </c>
      <c r="L846" s="2">
        <v>192.45</v>
      </c>
      <c r="M846" s="2">
        <v>0</v>
      </c>
      <c r="N846" s="2">
        <v>0</v>
      </c>
      <c r="O846" s="3">
        <v>23.8</v>
      </c>
      <c r="P846" s="3">
        <v>1.1299999999999999</v>
      </c>
      <c r="Q846" s="2">
        <v>4.41</v>
      </c>
      <c r="R846" s="2">
        <v>2.78</v>
      </c>
      <c r="S846" s="2">
        <v>4.8899999999999997</v>
      </c>
      <c r="T846" s="2">
        <v>10.49</v>
      </c>
      <c r="U846" s="2">
        <v>98.07</v>
      </c>
      <c r="V846" s="2">
        <f>SUM(tbl_ProfitPerTruck[[#This Row],[Truck_Fuel_Cost]:[Overhead_Allocation]])+SUM(K845:N846)</f>
        <v>3997.77</v>
      </c>
      <c r="W846" s="2">
        <f>tbl_ProfitPerTruck[[#This Row],[Final_Invoice_Amount]]-SUM(tbl_ProfitPerTruck[[#This Row],[Direct_Labor_COGS]:[Permit_Fees_COGS]])</f>
        <v>795.91999999999985</v>
      </c>
      <c r="X846" s="2">
        <f>tbl_ProfitPerTruck[[#This Row],[Final_Invoice_Amount]]-tbl_ProfitPerTruck[[#This Row],[TTL_COSTS]]</f>
        <v>-2912.65</v>
      </c>
    </row>
    <row r="847" spans="1:24" x14ac:dyDescent="0.35">
      <c r="A847" s="13">
        <v>45904</v>
      </c>
      <c r="B847" s="13" t="s">
        <v>855</v>
      </c>
      <c r="C847" s="1" t="s">
        <v>901</v>
      </c>
      <c r="D847" s="1" t="s">
        <v>49</v>
      </c>
      <c r="E847" s="1" t="s">
        <v>29</v>
      </c>
      <c r="F847" s="1" t="s">
        <v>34</v>
      </c>
      <c r="G847" s="1" t="s">
        <v>26</v>
      </c>
      <c r="H847" s="2">
        <v>585.42999999999995</v>
      </c>
      <c r="I847" s="3">
        <v>1.78</v>
      </c>
      <c r="J847" s="2">
        <v>45.23</v>
      </c>
      <c r="K847" s="2">
        <v>80.47</v>
      </c>
      <c r="L847" s="2">
        <v>142.49</v>
      </c>
      <c r="M847" s="2">
        <v>18.84</v>
      </c>
      <c r="N847" s="2">
        <v>0</v>
      </c>
      <c r="O847" s="3">
        <v>22.9</v>
      </c>
      <c r="P847" s="3">
        <v>1.1100000000000001</v>
      </c>
      <c r="Q847" s="2">
        <v>5.03</v>
      </c>
      <c r="R847" s="2">
        <v>2.38</v>
      </c>
      <c r="S847" s="2">
        <v>4.62</v>
      </c>
      <c r="T847" s="2">
        <v>9.01</v>
      </c>
      <c r="U847" s="2">
        <v>63.19</v>
      </c>
      <c r="V847" s="2">
        <f>SUM(tbl_ProfitPerTruck[[#This Row],[Truck_Fuel_Cost]:[Overhead_Allocation]])+SUM(K846:N847)</f>
        <v>615.23</v>
      </c>
      <c r="W847" s="2">
        <f>tbl_ProfitPerTruck[[#This Row],[Final_Invoice_Amount]]-SUM(tbl_ProfitPerTruck[[#This Row],[Direct_Labor_COGS]:[Permit_Fees_COGS]])</f>
        <v>343.62999999999994</v>
      </c>
      <c r="X847" s="2">
        <f>tbl_ProfitPerTruck[[#This Row],[Final_Invoice_Amount]]-tbl_ProfitPerTruck[[#This Row],[TTL_COSTS]]</f>
        <v>-29.800000000000068</v>
      </c>
    </row>
    <row r="848" spans="1:24" x14ac:dyDescent="0.35">
      <c r="A848" s="13">
        <v>45917</v>
      </c>
      <c r="B848" s="13" t="s">
        <v>855</v>
      </c>
      <c r="C848" s="1" t="s">
        <v>902</v>
      </c>
      <c r="D848" s="1" t="s">
        <v>33</v>
      </c>
      <c r="E848" s="1" t="s">
        <v>29</v>
      </c>
      <c r="F848" s="1" t="s">
        <v>34</v>
      </c>
      <c r="G848" s="1" t="s">
        <v>52</v>
      </c>
      <c r="H848" s="2">
        <v>675.13</v>
      </c>
      <c r="I848" s="3">
        <v>1.89</v>
      </c>
      <c r="J848" s="2">
        <v>46.07</v>
      </c>
      <c r="K848" s="2">
        <v>86.87</v>
      </c>
      <c r="L848" s="2">
        <v>175.56</v>
      </c>
      <c r="M848" s="2">
        <v>0</v>
      </c>
      <c r="N848" s="2">
        <v>0</v>
      </c>
      <c r="O848" s="3">
        <v>27.8</v>
      </c>
      <c r="P848" s="3">
        <v>1.44</v>
      </c>
      <c r="Q848" s="2">
        <v>5.15</v>
      </c>
      <c r="R848" s="2">
        <v>2.36</v>
      </c>
      <c r="S848" s="2">
        <v>5.62</v>
      </c>
      <c r="T848" s="2">
        <v>10.130000000000001</v>
      </c>
      <c r="U848" s="2">
        <v>72.650000000000006</v>
      </c>
      <c r="V848" s="2">
        <f>SUM(tbl_ProfitPerTruck[[#This Row],[Truck_Fuel_Cost]:[Overhead_Allocation]])+SUM(K847:N848)</f>
        <v>600.14</v>
      </c>
      <c r="W848" s="2">
        <f>tbl_ProfitPerTruck[[#This Row],[Final_Invoice_Amount]]-SUM(tbl_ProfitPerTruck[[#This Row],[Direct_Labor_COGS]:[Permit_Fees_COGS]])</f>
        <v>412.7</v>
      </c>
      <c r="X848" s="2">
        <f>tbl_ProfitPerTruck[[#This Row],[Final_Invoice_Amount]]-tbl_ProfitPerTruck[[#This Row],[TTL_COSTS]]</f>
        <v>74.990000000000009</v>
      </c>
    </row>
    <row r="849" spans="1:24" x14ac:dyDescent="0.35">
      <c r="A849" s="13">
        <v>45929</v>
      </c>
      <c r="B849" s="13" t="s">
        <v>855</v>
      </c>
      <c r="C849" s="1" t="s">
        <v>903</v>
      </c>
      <c r="D849" s="1" t="s">
        <v>47</v>
      </c>
      <c r="E849" s="1" t="s">
        <v>29</v>
      </c>
      <c r="F849" s="1" t="s">
        <v>30</v>
      </c>
      <c r="G849" s="1" t="s">
        <v>35</v>
      </c>
      <c r="H849" s="2">
        <v>415.99</v>
      </c>
      <c r="I849" s="3">
        <v>1.39</v>
      </c>
      <c r="J849" s="2">
        <v>46</v>
      </c>
      <c r="K849" s="2">
        <v>64.040000000000006</v>
      </c>
      <c r="L849" s="2">
        <v>30.13</v>
      </c>
      <c r="M849" s="2">
        <v>0</v>
      </c>
      <c r="N849" s="2">
        <v>0</v>
      </c>
      <c r="O849" s="3">
        <v>15.4</v>
      </c>
      <c r="P849" s="3">
        <v>0.88</v>
      </c>
      <c r="Q849" s="2">
        <v>3.29</v>
      </c>
      <c r="R849" s="2">
        <v>0.89</v>
      </c>
      <c r="S849" s="2">
        <v>6.02</v>
      </c>
      <c r="T849" s="2">
        <v>7.43</v>
      </c>
      <c r="U849" s="2">
        <v>49.16</v>
      </c>
      <c r="V849" s="2">
        <f>SUM(tbl_ProfitPerTruck[[#This Row],[Truck_Fuel_Cost]:[Overhead_Allocation]])+SUM(K848:N849)</f>
        <v>423.39</v>
      </c>
      <c r="W849" s="2">
        <f>tbl_ProfitPerTruck[[#This Row],[Final_Invoice_Amount]]-SUM(tbl_ProfitPerTruck[[#This Row],[Direct_Labor_COGS]:[Permit_Fees_COGS]])</f>
        <v>321.82</v>
      </c>
      <c r="X849" s="2">
        <f>tbl_ProfitPerTruck[[#This Row],[Final_Invoice_Amount]]-tbl_ProfitPerTruck[[#This Row],[TTL_COSTS]]</f>
        <v>-7.3999999999999773</v>
      </c>
    </row>
    <row r="850" spans="1:24" x14ac:dyDescent="0.35">
      <c r="A850" s="13">
        <v>45919</v>
      </c>
      <c r="B850" s="13" t="s">
        <v>855</v>
      </c>
      <c r="C850" s="1" t="s">
        <v>904</v>
      </c>
      <c r="D850" s="1" t="s">
        <v>47</v>
      </c>
      <c r="E850" s="1" t="s">
        <v>29</v>
      </c>
      <c r="F850" s="1" t="s">
        <v>30</v>
      </c>
      <c r="G850" s="1" t="s">
        <v>43</v>
      </c>
      <c r="H850" s="2">
        <v>344.4</v>
      </c>
      <c r="I850" s="3">
        <v>0.74</v>
      </c>
      <c r="J850" s="2">
        <v>44.61</v>
      </c>
      <c r="K850" s="2">
        <v>32.83</v>
      </c>
      <c r="L850" s="2">
        <v>27.86</v>
      </c>
      <c r="M850" s="2">
        <v>0</v>
      </c>
      <c r="N850" s="2">
        <v>0</v>
      </c>
      <c r="O850" s="3">
        <v>28.8</v>
      </c>
      <c r="P850" s="3">
        <v>1.51</v>
      </c>
      <c r="Q850" s="2">
        <v>8.0500000000000007</v>
      </c>
      <c r="R850" s="2">
        <v>2.94</v>
      </c>
      <c r="S850" s="2">
        <v>6.72</v>
      </c>
      <c r="T850" s="2">
        <v>8.24</v>
      </c>
      <c r="U850" s="2">
        <v>37.89</v>
      </c>
      <c r="V850" s="2">
        <f>SUM(tbl_ProfitPerTruck[[#This Row],[Truck_Fuel_Cost]:[Overhead_Allocation]])+SUM(K849:N850)</f>
        <v>218.70000000000002</v>
      </c>
      <c r="W850" s="2">
        <f>tbl_ProfitPerTruck[[#This Row],[Final_Invoice_Amount]]-SUM(tbl_ProfitPerTruck[[#This Row],[Direct_Labor_COGS]:[Permit_Fees_COGS]])</f>
        <v>283.70999999999998</v>
      </c>
      <c r="X850" s="2">
        <f>tbl_ProfitPerTruck[[#This Row],[Final_Invoice_Amount]]-tbl_ProfitPerTruck[[#This Row],[TTL_COSTS]]</f>
        <v>125.69999999999996</v>
      </c>
    </row>
    <row r="851" spans="1:24" x14ac:dyDescent="0.35">
      <c r="A851" s="13">
        <v>45903</v>
      </c>
      <c r="B851" s="13" t="s">
        <v>855</v>
      </c>
      <c r="C851" s="1" t="s">
        <v>905</v>
      </c>
      <c r="D851" s="1" t="s">
        <v>80</v>
      </c>
      <c r="E851" s="1" t="s">
        <v>29</v>
      </c>
      <c r="F851" s="1" t="s">
        <v>34</v>
      </c>
      <c r="G851" s="1" t="s">
        <v>43</v>
      </c>
      <c r="H851" s="2">
        <v>675.1</v>
      </c>
      <c r="I851" s="3">
        <v>2.0299999999999998</v>
      </c>
      <c r="J851" s="2">
        <v>50.82</v>
      </c>
      <c r="K851" s="2">
        <v>103.29</v>
      </c>
      <c r="L851" s="2">
        <v>129.93</v>
      </c>
      <c r="M851" s="2">
        <v>0</v>
      </c>
      <c r="N851" s="2">
        <v>0</v>
      </c>
      <c r="O851" s="3">
        <v>3.3</v>
      </c>
      <c r="P851" s="3">
        <v>0.26</v>
      </c>
      <c r="Q851" s="2">
        <v>0.61</v>
      </c>
      <c r="R851" s="2">
        <v>0.23</v>
      </c>
      <c r="S851" s="2">
        <v>6.96</v>
      </c>
      <c r="T851" s="2">
        <v>7.4</v>
      </c>
      <c r="U851" s="2">
        <v>75.16</v>
      </c>
      <c r="V851" s="2">
        <f>SUM(tbl_ProfitPerTruck[[#This Row],[Truck_Fuel_Cost]:[Overhead_Allocation]])+SUM(K850:N851)</f>
        <v>384.27000000000004</v>
      </c>
      <c r="W851" s="2">
        <f>tbl_ProfitPerTruck[[#This Row],[Final_Invoice_Amount]]-SUM(tbl_ProfitPerTruck[[#This Row],[Direct_Labor_COGS]:[Permit_Fees_COGS]])</f>
        <v>441.88</v>
      </c>
      <c r="X851" s="2">
        <f>tbl_ProfitPerTruck[[#This Row],[Final_Invoice_Amount]]-tbl_ProfitPerTruck[[#This Row],[TTL_COSTS]]</f>
        <v>290.83</v>
      </c>
    </row>
    <row r="852" spans="1:24" x14ac:dyDescent="0.35">
      <c r="A852" s="13">
        <v>45930</v>
      </c>
      <c r="B852" s="13" t="s">
        <v>855</v>
      </c>
      <c r="C852" s="1" t="s">
        <v>906</v>
      </c>
      <c r="D852" s="1" t="s">
        <v>39</v>
      </c>
      <c r="E852" s="1" t="s">
        <v>40</v>
      </c>
      <c r="F852" s="1" t="s">
        <v>34</v>
      </c>
      <c r="G852" s="1" t="s">
        <v>26</v>
      </c>
      <c r="H852" s="2">
        <v>1065.27</v>
      </c>
      <c r="I852" s="3">
        <v>2.58</v>
      </c>
      <c r="J852" s="2">
        <v>56.16</v>
      </c>
      <c r="K852" s="2">
        <v>145.07</v>
      </c>
      <c r="L852" s="2">
        <v>164.58</v>
      </c>
      <c r="M852" s="2">
        <v>0</v>
      </c>
      <c r="N852" s="2">
        <v>0</v>
      </c>
      <c r="O852" s="3">
        <v>3.2</v>
      </c>
      <c r="P852" s="3">
        <v>0.2</v>
      </c>
      <c r="Q852" s="2">
        <v>0.62</v>
      </c>
      <c r="R852" s="2">
        <v>0.38</v>
      </c>
      <c r="S852" s="2">
        <v>6.9</v>
      </c>
      <c r="T852" s="2">
        <v>10.34</v>
      </c>
      <c r="U852" s="2">
        <v>98.32</v>
      </c>
      <c r="V852" s="2">
        <f>SUM(tbl_ProfitPerTruck[[#This Row],[Truck_Fuel_Cost]:[Overhead_Allocation]])+SUM(K851:N852)</f>
        <v>659.43000000000006</v>
      </c>
      <c r="W852" s="2">
        <f>tbl_ProfitPerTruck[[#This Row],[Final_Invoice_Amount]]-SUM(tbl_ProfitPerTruck[[#This Row],[Direct_Labor_COGS]:[Permit_Fees_COGS]])</f>
        <v>755.62</v>
      </c>
      <c r="X852" s="2">
        <f>tbl_ProfitPerTruck[[#This Row],[Final_Invoice_Amount]]-tbl_ProfitPerTruck[[#This Row],[TTL_COSTS]]</f>
        <v>405.83999999999992</v>
      </c>
    </row>
    <row r="853" spans="1:24" x14ac:dyDescent="0.35">
      <c r="A853" s="13">
        <v>45920</v>
      </c>
      <c r="B853" s="13" t="s">
        <v>855</v>
      </c>
      <c r="C853" s="1" t="s">
        <v>907</v>
      </c>
      <c r="D853" s="1" t="s">
        <v>72</v>
      </c>
      <c r="E853" s="1" t="s">
        <v>29</v>
      </c>
      <c r="F853" s="1" t="s">
        <v>34</v>
      </c>
      <c r="G853" s="1" t="s">
        <v>52</v>
      </c>
      <c r="H853" s="2">
        <v>1130.71</v>
      </c>
      <c r="I853" s="3">
        <v>3.49</v>
      </c>
      <c r="J853" s="2">
        <v>42.04</v>
      </c>
      <c r="K853" s="2">
        <v>146.72999999999999</v>
      </c>
      <c r="L853" s="2">
        <v>197.44</v>
      </c>
      <c r="M853" s="2">
        <v>0</v>
      </c>
      <c r="N853" s="2">
        <v>0</v>
      </c>
      <c r="O853" s="3">
        <v>2</v>
      </c>
      <c r="P853" s="3">
        <v>0.24</v>
      </c>
      <c r="Q853" s="2">
        <v>0.41</v>
      </c>
      <c r="R853" s="2">
        <v>0.1</v>
      </c>
      <c r="S853" s="2">
        <v>6.45</v>
      </c>
      <c r="T853" s="2">
        <v>8.01</v>
      </c>
      <c r="U853" s="2">
        <v>128.22999999999999</v>
      </c>
      <c r="V853" s="2">
        <f>SUM(tbl_ProfitPerTruck[[#This Row],[Truck_Fuel_Cost]:[Overhead_Allocation]])+SUM(K852:N853)</f>
        <v>797.02</v>
      </c>
      <c r="W853" s="2">
        <f>tbl_ProfitPerTruck[[#This Row],[Final_Invoice_Amount]]-SUM(tbl_ProfitPerTruck[[#This Row],[Direct_Labor_COGS]:[Permit_Fees_COGS]])</f>
        <v>786.54000000000008</v>
      </c>
      <c r="X853" s="2">
        <f>tbl_ProfitPerTruck[[#This Row],[Final_Invoice_Amount]]-tbl_ProfitPerTruck[[#This Row],[TTL_COSTS]]</f>
        <v>333.69000000000005</v>
      </c>
    </row>
    <row r="854" spans="1:24" x14ac:dyDescent="0.35">
      <c r="A854" s="13">
        <v>45918</v>
      </c>
      <c r="B854" s="13" t="s">
        <v>855</v>
      </c>
      <c r="C854" s="1" t="s">
        <v>908</v>
      </c>
      <c r="D854" s="1" t="s">
        <v>23</v>
      </c>
      <c r="E854" s="1" t="s">
        <v>24</v>
      </c>
      <c r="F854" s="1" t="s">
        <v>25</v>
      </c>
      <c r="G854" s="1" t="s">
        <v>26</v>
      </c>
      <c r="H854" s="2">
        <v>10705.82</v>
      </c>
      <c r="I854" s="3">
        <v>16.14</v>
      </c>
      <c r="J854" s="2">
        <v>42.9</v>
      </c>
      <c r="K854" s="2">
        <v>692.53</v>
      </c>
      <c r="L854" s="2">
        <v>4245.04</v>
      </c>
      <c r="M854" s="2">
        <v>0</v>
      </c>
      <c r="N854" s="2">
        <v>0</v>
      </c>
      <c r="O854" s="3">
        <v>37.299999999999997</v>
      </c>
      <c r="P854" s="3">
        <v>1.8</v>
      </c>
      <c r="Q854" s="2">
        <v>6.76</v>
      </c>
      <c r="R854" s="2">
        <v>3.12</v>
      </c>
      <c r="S854" s="2">
        <v>5.74</v>
      </c>
      <c r="T854" s="2">
        <v>7.53</v>
      </c>
      <c r="U854" s="2">
        <v>1235.3699999999999</v>
      </c>
      <c r="V854" s="2">
        <f>SUM(tbl_ProfitPerTruck[[#This Row],[Truck_Fuel_Cost]:[Overhead_Allocation]])+SUM(K853:N854)</f>
        <v>6540.26</v>
      </c>
      <c r="W854" s="2">
        <f>tbl_ProfitPerTruck[[#This Row],[Final_Invoice_Amount]]-SUM(tbl_ProfitPerTruck[[#This Row],[Direct_Labor_COGS]:[Permit_Fees_COGS]])</f>
        <v>5768.25</v>
      </c>
      <c r="X854" s="2">
        <f>tbl_ProfitPerTruck[[#This Row],[Final_Invoice_Amount]]-tbl_ProfitPerTruck[[#This Row],[TTL_COSTS]]</f>
        <v>4165.5599999999995</v>
      </c>
    </row>
    <row r="855" spans="1:24" x14ac:dyDescent="0.35">
      <c r="A855" s="13">
        <v>45901</v>
      </c>
      <c r="B855" s="13" t="s">
        <v>855</v>
      </c>
      <c r="C855" s="1" t="s">
        <v>909</v>
      </c>
      <c r="D855" s="1" t="s">
        <v>28</v>
      </c>
      <c r="E855" s="1" t="s">
        <v>29</v>
      </c>
      <c r="F855" s="1" t="s">
        <v>34</v>
      </c>
      <c r="G855" s="1" t="s">
        <v>52</v>
      </c>
      <c r="H855" s="2">
        <v>1105.49</v>
      </c>
      <c r="I855" s="3">
        <v>2.37</v>
      </c>
      <c r="J855" s="2">
        <v>43.64</v>
      </c>
      <c r="K855" s="2">
        <v>103.39</v>
      </c>
      <c r="L855" s="2">
        <v>152.12</v>
      </c>
      <c r="M855" s="2">
        <v>0</v>
      </c>
      <c r="N855" s="2">
        <v>0</v>
      </c>
      <c r="O855" s="3">
        <v>26.6</v>
      </c>
      <c r="P855" s="3">
        <v>1.34</v>
      </c>
      <c r="Q855" s="2">
        <v>5.95</v>
      </c>
      <c r="R855" s="2">
        <v>1.69</v>
      </c>
      <c r="S855" s="2">
        <v>7.21</v>
      </c>
      <c r="T855" s="2">
        <v>7.99</v>
      </c>
      <c r="U855" s="2">
        <v>68.040000000000006</v>
      </c>
      <c r="V855" s="2">
        <f>SUM(tbl_ProfitPerTruck[[#This Row],[Truck_Fuel_Cost]:[Overhead_Allocation]])+SUM(K854:N855)</f>
        <v>5283.96</v>
      </c>
      <c r="W855" s="2">
        <f>tbl_ProfitPerTruck[[#This Row],[Final_Invoice_Amount]]-SUM(tbl_ProfitPerTruck[[#This Row],[Direct_Labor_COGS]:[Permit_Fees_COGS]])</f>
        <v>849.98</v>
      </c>
      <c r="X855" s="2">
        <f>tbl_ProfitPerTruck[[#This Row],[Final_Invoice_Amount]]-tbl_ProfitPerTruck[[#This Row],[TTL_COSTS]]</f>
        <v>-4178.47</v>
      </c>
    </row>
    <row r="856" spans="1:24" x14ac:dyDescent="0.35">
      <c r="A856" s="13">
        <v>45913</v>
      </c>
      <c r="B856" s="13" t="s">
        <v>855</v>
      </c>
      <c r="C856" s="1" t="s">
        <v>910</v>
      </c>
      <c r="D856" s="1" t="s">
        <v>49</v>
      </c>
      <c r="E856" s="1" t="s">
        <v>29</v>
      </c>
      <c r="F856" s="1" t="s">
        <v>30</v>
      </c>
      <c r="G856" s="1" t="s">
        <v>43</v>
      </c>
      <c r="H856" s="2">
        <v>400.92</v>
      </c>
      <c r="I856" s="3">
        <v>1.66</v>
      </c>
      <c r="J856" s="2">
        <v>40.549999999999997</v>
      </c>
      <c r="K856" s="2">
        <v>67.260000000000005</v>
      </c>
      <c r="L856" s="2">
        <v>21.56</v>
      </c>
      <c r="M856" s="2">
        <v>0</v>
      </c>
      <c r="N856" s="2">
        <v>0</v>
      </c>
      <c r="O856" s="3">
        <v>7.5</v>
      </c>
      <c r="P856" s="3">
        <v>0.44</v>
      </c>
      <c r="Q856" s="2">
        <v>1.39</v>
      </c>
      <c r="R856" s="2">
        <v>0.86</v>
      </c>
      <c r="S856" s="2">
        <v>5.17</v>
      </c>
      <c r="T856" s="2">
        <v>12</v>
      </c>
      <c r="U856" s="2">
        <v>28.18</v>
      </c>
      <c r="V856" s="2">
        <f>SUM(tbl_ProfitPerTruck[[#This Row],[Truck_Fuel_Cost]:[Overhead_Allocation]])+SUM(K855:N856)</f>
        <v>391.93</v>
      </c>
      <c r="W856" s="2">
        <f>tbl_ProfitPerTruck[[#This Row],[Final_Invoice_Amount]]-SUM(tbl_ProfitPerTruck[[#This Row],[Direct_Labor_COGS]:[Permit_Fees_COGS]])</f>
        <v>312.10000000000002</v>
      </c>
      <c r="X856" s="2">
        <f>tbl_ProfitPerTruck[[#This Row],[Final_Invoice_Amount]]-tbl_ProfitPerTruck[[#This Row],[TTL_COSTS]]</f>
        <v>8.9900000000000091</v>
      </c>
    </row>
    <row r="857" spans="1:24" x14ac:dyDescent="0.35">
      <c r="A857" s="13">
        <v>45928</v>
      </c>
      <c r="B857" s="13" t="s">
        <v>855</v>
      </c>
      <c r="C857" s="1" t="s">
        <v>911</v>
      </c>
      <c r="D857" s="1" t="s">
        <v>57</v>
      </c>
      <c r="E857" s="1" t="s">
        <v>24</v>
      </c>
      <c r="F857" s="1" t="s">
        <v>25</v>
      </c>
      <c r="G857" s="1" t="s">
        <v>35</v>
      </c>
      <c r="H857" s="2">
        <v>7091.22</v>
      </c>
      <c r="I857" s="3">
        <v>11</v>
      </c>
      <c r="J857" s="2">
        <v>49.72</v>
      </c>
      <c r="K857" s="2">
        <v>546.99</v>
      </c>
      <c r="L857" s="2">
        <v>2548.02</v>
      </c>
      <c r="M857" s="2">
        <v>451.62</v>
      </c>
      <c r="N857" s="2">
        <v>279.64999999999998</v>
      </c>
      <c r="O857" s="3">
        <v>15</v>
      </c>
      <c r="P857" s="3">
        <v>0.85</v>
      </c>
      <c r="Q857" s="2">
        <v>4.0999999999999996</v>
      </c>
      <c r="R857" s="2">
        <v>1.1499999999999999</v>
      </c>
      <c r="S857" s="2">
        <v>5.0199999999999996</v>
      </c>
      <c r="T857" s="2">
        <v>11.56</v>
      </c>
      <c r="U857" s="2">
        <v>464.85</v>
      </c>
      <c r="V857" s="2">
        <f>SUM(tbl_ProfitPerTruck[[#This Row],[Truck_Fuel_Cost]:[Overhead_Allocation]])+SUM(K856:N857)</f>
        <v>4401.78</v>
      </c>
      <c r="W857" s="2">
        <f>tbl_ProfitPerTruck[[#This Row],[Final_Invoice_Amount]]-SUM(tbl_ProfitPerTruck[[#This Row],[Direct_Labor_COGS]:[Permit_Fees_COGS]])</f>
        <v>3264.94</v>
      </c>
      <c r="X857" s="2">
        <f>tbl_ProfitPerTruck[[#This Row],[Final_Invoice_Amount]]-tbl_ProfitPerTruck[[#This Row],[TTL_COSTS]]</f>
        <v>2689.4400000000005</v>
      </c>
    </row>
    <row r="858" spans="1:24" x14ac:dyDescent="0.35">
      <c r="A858" s="13">
        <v>45928</v>
      </c>
      <c r="B858" s="13" t="s">
        <v>855</v>
      </c>
      <c r="C858" s="1" t="s">
        <v>912</v>
      </c>
      <c r="D858" s="1" t="s">
        <v>51</v>
      </c>
      <c r="E858" s="1" t="s">
        <v>29</v>
      </c>
      <c r="F858" s="1" t="s">
        <v>34</v>
      </c>
      <c r="G858" s="1" t="s">
        <v>31</v>
      </c>
      <c r="H858" s="2">
        <v>739.17</v>
      </c>
      <c r="I858" s="3">
        <v>1.21</v>
      </c>
      <c r="J858" s="2">
        <v>49.78</v>
      </c>
      <c r="K858" s="2">
        <v>60.19</v>
      </c>
      <c r="L858" s="2">
        <v>133.54</v>
      </c>
      <c r="M858" s="2">
        <v>0</v>
      </c>
      <c r="N858" s="2">
        <v>0</v>
      </c>
      <c r="O858" s="3">
        <v>25.5</v>
      </c>
      <c r="P858" s="3">
        <v>1.34</v>
      </c>
      <c r="Q858" s="2">
        <v>6.48</v>
      </c>
      <c r="R858" s="2">
        <v>2.1</v>
      </c>
      <c r="S858" s="2">
        <v>6.21</v>
      </c>
      <c r="T858" s="2">
        <v>10.46</v>
      </c>
      <c r="U858" s="2">
        <v>70.61</v>
      </c>
      <c r="V858" s="2">
        <f>SUM(tbl_ProfitPerTruck[[#This Row],[Truck_Fuel_Cost]:[Overhead_Allocation]])+SUM(K857:N858)</f>
        <v>4115.87</v>
      </c>
      <c r="W858" s="2">
        <f>tbl_ProfitPerTruck[[#This Row],[Final_Invoice_Amount]]-SUM(tbl_ProfitPerTruck[[#This Row],[Direct_Labor_COGS]:[Permit_Fees_COGS]])</f>
        <v>545.43999999999994</v>
      </c>
      <c r="X858" s="2">
        <f>tbl_ProfitPerTruck[[#This Row],[Final_Invoice_Amount]]-tbl_ProfitPerTruck[[#This Row],[TTL_COSTS]]</f>
        <v>-3376.7</v>
      </c>
    </row>
    <row r="859" spans="1:24" x14ac:dyDescent="0.35">
      <c r="A859" s="13">
        <v>45912</v>
      </c>
      <c r="B859" s="13" t="s">
        <v>855</v>
      </c>
      <c r="C859" s="1" t="s">
        <v>913</v>
      </c>
      <c r="D859" s="1" t="s">
        <v>113</v>
      </c>
      <c r="E859" s="1" t="s">
        <v>29</v>
      </c>
      <c r="F859" s="1" t="s">
        <v>34</v>
      </c>
      <c r="G859" s="1" t="s">
        <v>35</v>
      </c>
      <c r="H859" s="2">
        <v>507.5</v>
      </c>
      <c r="I859" s="3">
        <v>1.42</v>
      </c>
      <c r="J859" s="2">
        <v>49.58</v>
      </c>
      <c r="K859" s="2">
        <v>70.22</v>
      </c>
      <c r="L859" s="2">
        <v>106.9</v>
      </c>
      <c r="M859" s="2">
        <v>0</v>
      </c>
      <c r="N859" s="2">
        <v>0</v>
      </c>
      <c r="O859" s="3">
        <v>29.5</v>
      </c>
      <c r="P859" s="3">
        <v>1.49</v>
      </c>
      <c r="Q859" s="2">
        <v>6.72</v>
      </c>
      <c r="R859" s="2">
        <v>3.27</v>
      </c>
      <c r="S859" s="2">
        <v>5.58</v>
      </c>
      <c r="T859" s="2">
        <v>11.63</v>
      </c>
      <c r="U859" s="2">
        <v>51.72</v>
      </c>
      <c r="V859" s="2">
        <f>SUM(tbl_ProfitPerTruck[[#This Row],[Truck_Fuel_Cost]:[Overhead_Allocation]])+SUM(K858:N859)</f>
        <v>449.77000000000004</v>
      </c>
      <c r="W859" s="2">
        <f>tbl_ProfitPerTruck[[#This Row],[Final_Invoice_Amount]]-SUM(tbl_ProfitPerTruck[[#This Row],[Direct_Labor_COGS]:[Permit_Fees_COGS]])</f>
        <v>330.38</v>
      </c>
      <c r="X859" s="2">
        <f>tbl_ProfitPerTruck[[#This Row],[Final_Invoice_Amount]]-tbl_ProfitPerTruck[[#This Row],[TTL_COSTS]]</f>
        <v>57.729999999999961</v>
      </c>
    </row>
    <row r="860" spans="1:24" x14ac:dyDescent="0.35">
      <c r="A860" s="13">
        <v>45919</v>
      </c>
      <c r="B860" s="13" t="s">
        <v>855</v>
      </c>
      <c r="C860" s="1" t="s">
        <v>914</v>
      </c>
      <c r="D860" s="1" t="s">
        <v>57</v>
      </c>
      <c r="E860" s="1" t="s">
        <v>24</v>
      </c>
      <c r="F860" s="1" t="s">
        <v>25</v>
      </c>
      <c r="G860" s="1" t="s">
        <v>31</v>
      </c>
      <c r="H860" s="2">
        <v>9872.89</v>
      </c>
      <c r="I860" s="3">
        <v>12.8</v>
      </c>
      <c r="J860" s="2">
        <v>45.37</v>
      </c>
      <c r="K860" s="2">
        <v>580.59</v>
      </c>
      <c r="L860" s="2">
        <v>3363.85</v>
      </c>
      <c r="M860" s="2">
        <v>526.63</v>
      </c>
      <c r="N860" s="2">
        <v>0</v>
      </c>
      <c r="O860" s="3">
        <v>25.5</v>
      </c>
      <c r="P860" s="3">
        <v>1.22</v>
      </c>
      <c r="Q860" s="2">
        <v>4.9400000000000004</v>
      </c>
      <c r="R860" s="2">
        <v>2.82</v>
      </c>
      <c r="S860" s="2">
        <v>6.53</v>
      </c>
      <c r="T860" s="2">
        <v>11.97</v>
      </c>
      <c r="U860" s="2">
        <v>646.92999999999995</v>
      </c>
      <c r="V860" s="2">
        <f>SUM(tbl_ProfitPerTruck[[#This Row],[Truck_Fuel_Cost]:[Overhead_Allocation]])+SUM(K859:N860)</f>
        <v>5321.3799999999992</v>
      </c>
      <c r="W860" s="2">
        <f>tbl_ProfitPerTruck[[#This Row],[Final_Invoice_Amount]]-SUM(tbl_ProfitPerTruck[[#This Row],[Direct_Labor_COGS]:[Permit_Fees_COGS]])</f>
        <v>5401.82</v>
      </c>
      <c r="X860" s="2">
        <f>tbl_ProfitPerTruck[[#This Row],[Final_Invoice_Amount]]-tbl_ProfitPerTruck[[#This Row],[TTL_COSTS]]</f>
        <v>4551.51</v>
      </c>
    </row>
    <row r="861" spans="1:24" x14ac:dyDescent="0.35">
      <c r="A861" s="13">
        <v>45926</v>
      </c>
      <c r="B861" s="13" t="s">
        <v>855</v>
      </c>
      <c r="C861" s="1" t="s">
        <v>915</v>
      </c>
      <c r="D861" s="1" t="s">
        <v>80</v>
      </c>
      <c r="E861" s="1" t="s">
        <v>29</v>
      </c>
      <c r="F861" s="1" t="s">
        <v>30</v>
      </c>
      <c r="G861" s="1" t="s">
        <v>31</v>
      </c>
      <c r="H861" s="2">
        <v>323.63</v>
      </c>
      <c r="I861" s="3">
        <v>1.23</v>
      </c>
      <c r="J861" s="2">
        <v>47.2</v>
      </c>
      <c r="K861" s="2">
        <v>58.28</v>
      </c>
      <c r="L861" s="2">
        <v>30.64</v>
      </c>
      <c r="M861" s="2">
        <v>0</v>
      </c>
      <c r="N861" s="2">
        <v>0</v>
      </c>
      <c r="O861" s="3">
        <v>14.7</v>
      </c>
      <c r="P861" s="3">
        <v>0.77</v>
      </c>
      <c r="Q861" s="2">
        <v>4.03</v>
      </c>
      <c r="R861" s="2">
        <v>1.1499999999999999</v>
      </c>
      <c r="S861" s="2">
        <v>7.36</v>
      </c>
      <c r="T861" s="2">
        <v>10.51</v>
      </c>
      <c r="U861" s="2">
        <v>25</v>
      </c>
      <c r="V861" s="2">
        <f>SUM(tbl_ProfitPerTruck[[#This Row],[Truck_Fuel_Cost]:[Overhead_Allocation]])+SUM(K860:N861)</f>
        <v>4608.04</v>
      </c>
      <c r="W861" s="2">
        <f>tbl_ProfitPerTruck[[#This Row],[Final_Invoice_Amount]]-SUM(tbl_ProfitPerTruck[[#This Row],[Direct_Labor_COGS]:[Permit_Fees_COGS]])</f>
        <v>234.70999999999998</v>
      </c>
      <c r="X861" s="2">
        <f>tbl_ProfitPerTruck[[#This Row],[Final_Invoice_Amount]]-tbl_ProfitPerTruck[[#This Row],[TTL_COSTS]]</f>
        <v>-4284.41</v>
      </c>
    </row>
    <row r="862" spans="1:24" x14ac:dyDescent="0.35">
      <c r="A862" s="13">
        <v>45920</v>
      </c>
      <c r="B862" s="13" t="s">
        <v>855</v>
      </c>
      <c r="C862" s="1" t="s">
        <v>916</v>
      </c>
      <c r="D862" s="1" t="s">
        <v>72</v>
      </c>
      <c r="E862" s="1" t="s">
        <v>29</v>
      </c>
      <c r="F862" s="1" t="s">
        <v>34</v>
      </c>
      <c r="G862" s="1" t="s">
        <v>31</v>
      </c>
      <c r="H862" s="2">
        <v>898.74</v>
      </c>
      <c r="I862" s="3">
        <v>1.88</v>
      </c>
      <c r="J862" s="2">
        <v>41.4</v>
      </c>
      <c r="K862" s="2">
        <v>77.680000000000007</v>
      </c>
      <c r="L862" s="2">
        <v>204.22</v>
      </c>
      <c r="M862" s="2">
        <v>0</v>
      </c>
      <c r="N862" s="2">
        <v>0</v>
      </c>
      <c r="O862" s="3">
        <v>17.3</v>
      </c>
      <c r="P862" s="3">
        <v>0.83</v>
      </c>
      <c r="Q862" s="2">
        <v>3.45</v>
      </c>
      <c r="R862" s="2">
        <v>0.89</v>
      </c>
      <c r="S862" s="2">
        <v>5.75</v>
      </c>
      <c r="T862" s="2">
        <v>7.43</v>
      </c>
      <c r="U862" s="2">
        <v>59</v>
      </c>
      <c r="V862" s="2">
        <f>SUM(tbl_ProfitPerTruck[[#This Row],[Truck_Fuel_Cost]:[Overhead_Allocation]])+SUM(K861:N862)</f>
        <v>447.34000000000003</v>
      </c>
      <c r="W862" s="2">
        <f>tbl_ProfitPerTruck[[#This Row],[Final_Invoice_Amount]]-SUM(tbl_ProfitPerTruck[[#This Row],[Direct_Labor_COGS]:[Permit_Fees_COGS]])</f>
        <v>616.84</v>
      </c>
      <c r="X862" s="2">
        <f>tbl_ProfitPerTruck[[#This Row],[Final_Invoice_Amount]]-tbl_ProfitPerTruck[[#This Row],[TTL_COSTS]]</f>
        <v>451.4</v>
      </c>
    </row>
    <row r="863" spans="1:24" x14ac:dyDescent="0.35">
      <c r="A863" s="13">
        <v>45914</v>
      </c>
      <c r="B863" s="13" t="s">
        <v>855</v>
      </c>
      <c r="C863" s="1" t="s">
        <v>917</v>
      </c>
      <c r="D863" s="1" t="s">
        <v>57</v>
      </c>
      <c r="E863" s="1" t="s">
        <v>24</v>
      </c>
      <c r="F863" s="1" t="s">
        <v>34</v>
      </c>
      <c r="G863" s="1" t="s">
        <v>52</v>
      </c>
      <c r="H863" s="2">
        <v>489.2</v>
      </c>
      <c r="I863" s="3">
        <v>2.71</v>
      </c>
      <c r="J863" s="2">
        <v>51.98</v>
      </c>
      <c r="K863" s="2">
        <v>140.88999999999999</v>
      </c>
      <c r="L863" s="2">
        <v>130.31</v>
      </c>
      <c r="M863" s="2">
        <v>0</v>
      </c>
      <c r="N863" s="2">
        <v>0</v>
      </c>
      <c r="O863" s="3">
        <v>24</v>
      </c>
      <c r="P863" s="3">
        <v>1.2</v>
      </c>
      <c r="Q863" s="2">
        <v>5.2</v>
      </c>
      <c r="R863" s="2">
        <v>2.4</v>
      </c>
      <c r="S863" s="2">
        <v>4.62</v>
      </c>
      <c r="T863" s="2">
        <v>8.93</v>
      </c>
      <c r="U863" s="2">
        <v>41.28</v>
      </c>
      <c r="V863" s="2">
        <f>SUM(tbl_ProfitPerTruck[[#This Row],[Truck_Fuel_Cost]:[Overhead_Allocation]])+SUM(K862:N863)</f>
        <v>615.52999999999986</v>
      </c>
      <c r="W863" s="2">
        <f>tbl_ProfitPerTruck[[#This Row],[Final_Invoice_Amount]]-SUM(tbl_ProfitPerTruck[[#This Row],[Direct_Labor_COGS]:[Permit_Fees_COGS]])</f>
        <v>218</v>
      </c>
      <c r="X863" s="2">
        <f>tbl_ProfitPerTruck[[#This Row],[Final_Invoice_Amount]]-tbl_ProfitPerTruck[[#This Row],[TTL_COSTS]]</f>
        <v>-126.32999999999987</v>
      </c>
    </row>
    <row r="864" spans="1:24" x14ac:dyDescent="0.35">
      <c r="A864" s="13">
        <v>45908</v>
      </c>
      <c r="B864" s="13" t="s">
        <v>855</v>
      </c>
      <c r="C864" s="1" t="s">
        <v>918</v>
      </c>
      <c r="D864" s="1" t="s">
        <v>80</v>
      </c>
      <c r="E864" s="1" t="s">
        <v>29</v>
      </c>
      <c r="F864" s="1" t="s">
        <v>34</v>
      </c>
      <c r="G864" s="1" t="s">
        <v>31</v>
      </c>
      <c r="H864" s="2">
        <v>1040.67</v>
      </c>
      <c r="I864" s="3">
        <v>2.85</v>
      </c>
      <c r="J864" s="2">
        <v>49.4</v>
      </c>
      <c r="K864" s="2">
        <v>141.02000000000001</v>
      </c>
      <c r="L864" s="2">
        <v>128.82</v>
      </c>
      <c r="M864" s="2">
        <v>0</v>
      </c>
      <c r="N864" s="2">
        <v>0</v>
      </c>
      <c r="O864" s="3">
        <v>19.100000000000001</v>
      </c>
      <c r="P864" s="3">
        <v>0.95</v>
      </c>
      <c r="Q864" s="2">
        <v>4.29</v>
      </c>
      <c r="R864" s="2">
        <v>1.52</v>
      </c>
      <c r="S864" s="2">
        <v>5.26</v>
      </c>
      <c r="T864" s="2">
        <v>8.86</v>
      </c>
      <c r="U864" s="2">
        <v>69.19</v>
      </c>
      <c r="V864" s="2">
        <f>SUM(tbl_ProfitPerTruck[[#This Row],[Truck_Fuel_Cost]:[Overhead_Allocation]])+SUM(K863:N864)</f>
        <v>630.16</v>
      </c>
      <c r="W864" s="2">
        <f>tbl_ProfitPerTruck[[#This Row],[Final_Invoice_Amount]]-SUM(tbl_ProfitPerTruck[[#This Row],[Direct_Labor_COGS]:[Permit_Fees_COGS]])</f>
        <v>770.83</v>
      </c>
      <c r="X864" s="2">
        <f>tbl_ProfitPerTruck[[#This Row],[Final_Invoice_Amount]]-tbl_ProfitPerTruck[[#This Row],[TTL_COSTS]]</f>
        <v>410.5100000000001</v>
      </c>
    </row>
    <row r="865" spans="1:24" x14ac:dyDescent="0.35">
      <c r="A865" s="13">
        <v>45907</v>
      </c>
      <c r="B865" s="13" t="s">
        <v>855</v>
      </c>
      <c r="C865" s="1" t="s">
        <v>919</v>
      </c>
      <c r="D865" s="1" t="s">
        <v>47</v>
      </c>
      <c r="E865" s="1" t="s">
        <v>29</v>
      </c>
      <c r="F865" s="1" t="s">
        <v>34</v>
      </c>
      <c r="G865" s="1" t="s">
        <v>31</v>
      </c>
      <c r="H865" s="2">
        <v>879.5</v>
      </c>
      <c r="I865" s="3">
        <v>0.7</v>
      </c>
      <c r="J865" s="2">
        <v>38.11</v>
      </c>
      <c r="K865" s="2">
        <v>26.67</v>
      </c>
      <c r="L865" s="2">
        <v>232.27</v>
      </c>
      <c r="M865" s="2">
        <v>0</v>
      </c>
      <c r="N865" s="2">
        <v>0</v>
      </c>
      <c r="O865" s="3">
        <v>20.2</v>
      </c>
      <c r="P865" s="3">
        <v>0.93</v>
      </c>
      <c r="Q865" s="2">
        <v>3.72</v>
      </c>
      <c r="R865" s="2">
        <v>1.43</v>
      </c>
      <c r="S865" s="2">
        <v>6.09</v>
      </c>
      <c r="T865" s="2">
        <v>9.0399999999999991</v>
      </c>
      <c r="U865" s="2">
        <v>67.22</v>
      </c>
      <c r="V865" s="2">
        <f>SUM(tbl_ProfitPerTruck[[#This Row],[Truck_Fuel_Cost]:[Overhead_Allocation]])+SUM(K864:N865)</f>
        <v>616.28000000000009</v>
      </c>
      <c r="W865" s="2">
        <f>tbl_ProfitPerTruck[[#This Row],[Final_Invoice_Amount]]-SUM(tbl_ProfitPerTruck[[#This Row],[Direct_Labor_COGS]:[Permit_Fees_COGS]])</f>
        <v>620.55999999999995</v>
      </c>
      <c r="X865" s="2">
        <f>tbl_ProfitPerTruck[[#This Row],[Final_Invoice_Amount]]-tbl_ProfitPerTruck[[#This Row],[TTL_COSTS]]</f>
        <v>263.21999999999991</v>
      </c>
    </row>
    <row r="866" spans="1:24" x14ac:dyDescent="0.35">
      <c r="A866" s="13">
        <v>45930</v>
      </c>
      <c r="B866" s="13" t="s">
        <v>855</v>
      </c>
      <c r="C866" s="1" t="s">
        <v>920</v>
      </c>
      <c r="D866" s="1" t="s">
        <v>45</v>
      </c>
      <c r="E866" s="1" t="s">
        <v>29</v>
      </c>
      <c r="F866" s="1" t="s">
        <v>34</v>
      </c>
      <c r="G866" s="1" t="s">
        <v>37</v>
      </c>
      <c r="H866" s="2">
        <v>800.03</v>
      </c>
      <c r="I866" s="3">
        <v>1.25</v>
      </c>
      <c r="J866" s="2">
        <v>35.44</v>
      </c>
      <c r="K866" s="2">
        <v>44.43</v>
      </c>
      <c r="L866" s="2">
        <v>143.36000000000001</v>
      </c>
      <c r="M866" s="2">
        <v>0</v>
      </c>
      <c r="N866" s="2">
        <v>0</v>
      </c>
      <c r="O866" s="3">
        <v>19.2</v>
      </c>
      <c r="P866" s="3">
        <v>0.91</v>
      </c>
      <c r="Q866" s="2">
        <v>4.92</v>
      </c>
      <c r="R866" s="2">
        <v>1.1000000000000001</v>
      </c>
      <c r="S866" s="2">
        <v>6.81</v>
      </c>
      <c r="T866" s="2">
        <v>10.44</v>
      </c>
      <c r="U866" s="2">
        <v>83.6</v>
      </c>
      <c r="V866" s="2">
        <f>SUM(tbl_ProfitPerTruck[[#This Row],[Truck_Fuel_Cost]:[Overhead_Allocation]])+SUM(K865:N866)</f>
        <v>553.6</v>
      </c>
      <c r="W866" s="2">
        <f>tbl_ProfitPerTruck[[#This Row],[Final_Invoice_Amount]]-SUM(tbl_ProfitPerTruck[[#This Row],[Direct_Labor_COGS]:[Permit_Fees_COGS]])</f>
        <v>612.24</v>
      </c>
      <c r="X866" s="2">
        <f>tbl_ProfitPerTruck[[#This Row],[Final_Invoice_Amount]]-tbl_ProfitPerTruck[[#This Row],[TTL_COSTS]]</f>
        <v>246.42999999999995</v>
      </c>
    </row>
    <row r="867" spans="1:24" x14ac:dyDescent="0.35">
      <c r="A867" s="13">
        <v>45912</v>
      </c>
      <c r="B867" s="13" t="s">
        <v>855</v>
      </c>
      <c r="C867" s="1" t="s">
        <v>921</v>
      </c>
      <c r="D867" s="1" t="s">
        <v>33</v>
      </c>
      <c r="E867" s="1" t="s">
        <v>29</v>
      </c>
      <c r="F867" s="1" t="s">
        <v>30</v>
      </c>
      <c r="G867" s="1" t="s">
        <v>52</v>
      </c>
      <c r="H867" s="2">
        <v>304.04000000000002</v>
      </c>
      <c r="I867" s="3">
        <v>1.0900000000000001</v>
      </c>
      <c r="J867" s="2">
        <v>37.18</v>
      </c>
      <c r="K867" s="2">
        <v>40.57</v>
      </c>
      <c r="L867" s="2">
        <v>24.02</v>
      </c>
      <c r="M867" s="2">
        <v>0</v>
      </c>
      <c r="N867" s="2">
        <v>0</v>
      </c>
      <c r="O867" s="3">
        <v>15.2</v>
      </c>
      <c r="P867" s="3">
        <v>0.84</v>
      </c>
      <c r="Q867" s="2">
        <v>3.85</v>
      </c>
      <c r="R867" s="2">
        <v>1.81</v>
      </c>
      <c r="S867" s="2">
        <v>5.32</v>
      </c>
      <c r="T867" s="2">
        <v>11.37</v>
      </c>
      <c r="U867" s="2">
        <v>32.229999999999997</v>
      </c>
      <c r="V867" s="2">
        <f>SUM(tbl_ProfitPerTruck[[#This Row],[Truck_Fuel_Cost]:[Overhead_Allocation]])+SUM(K866:N867)</f>
        <v>306.96000000000004</v>
      </c>
      <c r="W867" s="2">
        <f>tbl_ProfitPerTruck[[#This Row],[Final_Invoice_Amount]]-SUM(tbl_ProfitPerTruck[[#This Row],[Direct_Labor_COGS]:[Permit_Fees_COGS]])</f>
        <v>239.45000000000002</v>
      </c>
      <c r="X867" s="2">
        <f>tbl_ProfitPerTruck[[#This Row],[Final_Invoice_Amount]]-tbl_ProfitPerTruck[[#This Row],[TTL_COSTS]]</f>
        <v>-2.9200000000000159</v>
      </c>
    </row>
    <row r="868" spans="1:24" x14ac:dyDescent="0.35">
      <c r="A868" s="13">
        <v>45925</v>
      </c>
      <c r="B868" s="13" t="s">
        <v>855</v>
      </c>
      <c r="C868" s="1" t="s">
        <v>922</v>
      </c>
      <c r="D868" s="1" t="s">
        <v>113</v>
      </c>
      <c r="E868" s="1" t="s">
        <v>29</v>
      </c>
      <c r="F868" s="1" t="s">
        <v>34</v>
      </c>
      <c r="G868" s="1" t="s">
        <v>52</v>
      </c>
      <c r="H868" s="2">
        <v>1291.0899999999999</v>
      </c>
      <c r="I868" s="3">
        <v>1.25</v>
      </c>
      <c r="J868" s="2">
        <v>33.950000000000003</v>
      </c>
      <c r="K868" s="2">
        <v>42.48</v>
      </c>
      <c r="L868" s="2">
        <v>329.14</v>
      </c>
      <c r="M868" s="2">
        <v>0</v>
      </c>
      <c r="N868" s="2">
        <v>0</v>
      </c>
      <c r="O868" s="3">
        <v>32.6</v>
      </c>
      <c r="P868" s="3">
        <v>1.67</v>
      </c>
      <c r="Q868" s="2">
        <v>7.24</v>
      </c>
      <c r="R868" s="2">
        <v>2.02</v>
      </c>
      <c r="S868" s="2">
        <v>6.95</v>
      </c>
      <c r="T868" s="2">
        <v>9.02</v>
      </c>
      <c r="U868" s="2">
        <v>149.94</v>
      </c>
      <c r="V868" s="2">
        <f>SUM(tbl_ProfitPerTruck[[#This Row],[Truck_Fuel_Cost]:[Overhead_Allocation]])+SUM(K867:N868)</f>
        <v>611.38</v>
      </c>
      <c r="W868" s="2">
        <f>tbl_ProfitPerTruck[[#This Row],[Final_Invoice_Amount]]-SUM(tbl_ProfitPerTruck[[#This Row],[Direct_Labor_COGS]:[Permit_Fees_COGS]])</f>
        <v>919.46999999999991</v>
      </c>
      <c r="X868" s="2">
        <f>tbl_ProfitPerTruck[[#This Row],[Final_Invoice_Amount]]-tbl_ProfitPerTruck[[#This Row],[TTL_COSTS]]</f>
        <v>679.70999999999992</v>
      </c>
    </row>
    <row r="869" spans="1:24" x14ac:dyDescent="0.35">
      <c r="A869" s="13">
        <v>45913</v>
      </c>
      <c r="B869" s="13" t="s">
        <v>855</v>
      </c>
      <c r="C869" s="1" t="s">
        <v>923</v>
      </c>
      <c r="D869" s="1" t="s">
        <v>83</v>
      </c>
      <c r="E869" s="1" t="s">
        <v>29</v>
      </c>
      <c r="F869" s="1" t="s">
        <v>34</v>
      </c>
      <c r="G869" s="1" t="s">
        <v>43</v>
      </c>
      <c r="H869" s="2">
        <v>1250.1400000000001</v>
      </c>
      <c r="I869" s="3">
        <v>1.88</v>
      </c>
      <c r="J869" s="2">
        <v>42.88</v>
      </c>
      <c r="K869" s="2">
        <v>80.790000000000006</v>
      </c>
      <c r="L869" s="2">
        <v>267.73</v>
      </c>
      <c r="M869" s="2">
        <v>0</v>
      </c>
      <c r="N869" s="2">
        <v>0</v>
      </c>
      <c r="O869" s="3">
        <v>7.1</v>
      </c>
      <c r="P869" s="3">
        <v>0.23</v>
      </c>
      <c r="Q869" s="2">
        <v>1.78</v>
      </c>
      <c r="R869" s="2">
        <v>0.77</v>
      </c>
      <c r="S869" s="2">
        <v>5.7</v>
      </c>
      <c r="T869" s="2">
        <v>9.24</v>
      </c>
      <c r="U869" s="2">
        <v>138.86000000000001</v>
      </c>
      <c r="V869" s="2">
        <f>SUM(tbl_ProfitPerTruck[[#This Row],[Truck_Fuel_Cost]:[Overhead_Allocation]])+SUM(K868:N869)</f>
        <v>876.49000000000012</v>
      </c>
      <c r="W869" s="2">
        <f>tbl_ProfitPerTruck[[#This Row],[Final_Invoice_Amount]]-SUM(tbl_ProfitPerTruck[[#This Row],[Direct_Labor_COGS]:[Permit_Fees_COGS]])</f>
        <v>901.62000000000012</v>
      </c>
      <c r="X869" s="2">
        <f>tbl_ProfitPerTruck[[#This Row],[Final_Invoice_Amount]]-tbl_ProfitPerTruck[[#This Row],[TTL_COSTS]]</f>
        <v>373.65</v>
      </c>
    </row>
    <row r="870" spans="1:24" x14ac:dyDescent="0.35">
      <c r="A870" s="13">
        <v>45922</v>
      </c>
      <c r="B870" s="13" t="s">
        <v>855</v>
      </c>
      <c r="C870" s="1" t="s">
        <v>924</v>
      </c>
      <c r="D870" s="1" t="s">
        <v>28</v>
      </c>
      <c r="E870" s="1" t="s">
        <v>29</v>
      </c>
      <c r="F870" s="1" t="s">
        <v>34</v>
      </c>
      <c r="G870" s="1" t="s">
        <v>37</v>
      </c>
      <c r="H870" s="2">
        <v>949.47</v>
      </c>
      <c r="I870" s="3">
        <v>2.68</v>
      </c>
      <c r="J870" s="2">
        <v>41.18</v>
      </c>
      <c r="K870" s="2">
        <v>110.38</v>
      </c>
      <c r="L870" s="2">
        <v>138.69999999999999</v>
      </c>
      <c r="M870" s="2">
        <v>0</v>
      </c>
      <c r="N870" s="2">
        <v>0</v>
      </c>
      <c r="O870" s="3">
        <v>2</v>
      </c>
      <c r="P870" s="3">
        <v>0.19</v>
      </c>
      <c r="Q870" s="2">
        <v>0.43</v>
      </c>
      <c r="R870" s="2">
        <v>0.21</v>
      </c>
      <c r="S870" s="2">
        <v>4.8600000000000003</v>
      </c>
      <c r="T870" s="2">
        <v>7.58</v>
      </c>
      <c r="U870" s="2">
        <v>68.62</v>
      </c>
      <c r="V870" s="2">
        <f>SUM(tbl_ProfitPerTruck[[#This Row],[Truck_Fuel_Cost]:[Overhead_Allocation]])+SUM(K869:N870)</f>
        <v>679.30000000000007</v>
      </c>
      <c r="W870" s="2">
        <f>tbl_ProfitPerTruck[[#This Row],[Final_Invoice_Amount]]-SUM(tbl_ProfitPerTruck[[#This Row],[Direct_Labor_COGS]:[Permit_Fees_COGS]])</f>
        <v>700.3900000000001</v>
      </c>
      <c r="X870" s="2">
        <f>tbl_ProfitPerTruck[[#This Row],[Final_Invoice_Amount]]-tbl_ProfitPerTruck[[#This Row],[TTL_COSTS]]</f>
        <v>270.16999999999996</v>
      </c>
    </row>
    <row r="871" spans="1:24" x14ac:dyDescent="0.35">
      <c r="A871" s="13">
        <v>45914</v>
      </c>
      <c r="B871" s="13" t="s">
        <v>855</v>
      </c>
      <c r="C871" s="1" t="s">
        <v>925</v>
      </c>
      <c r="D871" s="1" t="s">
        <v>39</v>
      </c>
      <c r="E871" s="1" t="s">
        <v>40</v>
      </c>
      <c r="F871" s="1" t="s">
        <v>34</v>
      </c>
      <c r="G871" s="1" t="s">
        <v>26</v>
      </c>
      <c r="H871" s="2">
        <v>321.33</v>
      </c>
      <c r="I871" s="3">
        <v>1.86</v>
      </c>
      <c r="J871" s="2">
        <v>45.25</v>
      </c>
      <c r="K871" s="2">
        <v>84.21</v>
      </c>
      <c r="L871" s="2">
        <v>53.41</v>
      </c>
      <c r="M871" s="2">
        <v>0</v>
      </c>
      <c r="N871" s="2">
        <v>0</v>
      </c>
      <c r="O871" s="3">
        <v>15.5</v>
      </c>
      <c r="P871" s="3">
        <v>0.73</v>
      </c>
      <c r="Q871" s="2">
        <v>4.08</v>
      </c>
      <c r="R871" s="2">
        <v>1.1100000000000001</v>
      </c>
      <c r="S871" s="2">
        <v>7.33</v>
      </c>
      <c r="T871" s="2">
        <v>7.9</v>
      </c>
      <c r="U871" s="2">
        <v>32.06</v>
      </c>
      <c r="V871" s="2">
        <f>SUM(tbl_ProfitPerTruck[[#This Row],[Truck_Fuel_Cost]:[Overhead_Allocation]])+SUM(K870:N871)</f>
        <v>439.17999999999995</v>
      </c>
      <c r="W871" s="2">
        <f>tbl_ProfitPerTruck[[#This Row],[Final_Invoice_Amount]]-SUM(tbl_ProfitPerTruck[[#This Row],[Direct_Labor_COGS]:[Permit_Fees_COGS]])</f>
        <v>183.70999999999998</v>
      </c>
      <c r="X871" s="2">
        <f>tbl_ProfitPerTruck[[#This Row],[Final_Invoice_Amount]]-tbl_ProfitPerTruck[[#This Row],[TTL_COSTS]]</f>
        <v>-117.84999999999997</v>
      </c>
    </row>
    <row r="872" spans="1:24" x14ac:dyDescent="0.35">
      <c r="A872" s="13">
        <v>45917</v>
      </c>
      <c r="B872" s="13" t="s">
        <v>855</v>
      </c>
      <c r="C872" s="1" t="s">
        <v>926</v>
      </c>
      <c r="D872" s="1" t="s">
        <v>28</v>
      </c>
      <c r="E872" s="1" t="s">
        <v>29</v>
      </c>
      <c r="F872" s="1" t="s">
        <v>34</v>
      </c>
      <c r="G872" s="1" t="s">
        <v>43</v>
      </c>
      <c r="H872" s="2">
        <v>883.92</v>
      </c>
      <c r="I872" s="3">
        <v>1.62</v>
      </c>
      <c r="J872" s="2">
        <v>36.22</v>
      </c>
      <c r="K872" s="2">
        <v>58.5</v>
      </c>
      <c r="L872" s="2">
        <v>180.73</v>
      </c>
      <c r="M872" s="2">
        <v>0</v>
      </c>
      <c r="N872" s="2">
        <v>0</v>
      </c>
      <c r="O872" s="3">
        <v>17.8</v>
      </c>
      <c r="P872" s="3">
        <v>0.78</v>
      </c>
      <c r="Q872" s="2">
        <v>3.32</v>
      </c>
      <c r="R872" s="2">
        <v>1.67</v>
      </c>
      <c r="S872" s="2">
        <v>5.75</v>
      </c>
      <c r="T872" s="2">
        <v>10.11</v>
      </c>
      <c r="U872" s="2">
        <v>64.2</v>
      </c>
      <c r="V872" s="2">
        <f>SUM(tbl_ProfitPerTruck[[#This Row],[Truck_Fuel_Cost]:[Overhead_Allocation]])+SUM(K871:N872)</f>
        <v>461.90000000000003</v>
      </c>
      <c r="W872" s="2">
        <f>tbl_ProfitPerTruck[[#This Row],[Final_Invoice_Amount]]-SUM(tbl_ProfitPerTruck[[#This Row],[Direct_Labor_COGS]:[Permit_Fees_COGS]])</f>
        <v>644.68999999999994</v>
      </c>
      <c r="X872" s="2">
        <f>tbl_ProfitPerTruck[[#This Row],[Final_Invoice_Amount]]-tbl_ProfitPerTruck[[#This Row],[TTL_COSTS]]</f>
        <v>422.01999999999992</v>
      </c>
    </row>
    <row r="873" spans="1:24" x14ac:dyDescent="0.35">
      <c r="A873" s="13">
        <v>45912</v>
      </c>
      <c r="B873" s="13" t="s">
        <v>855</v>
      </c>
      <c r="C873" s="1" t="s">
        <v>927</v>
      </c>
      <c r="D873" s="1" t="s">
        <v>28</v>
      </c>
      <c r="E873" s="1" t="s">
        <v>29</v>
      </c>
      <c r="F873" s="1" t="s">
        <v>34</v>
      </c>
      <c r="G873" s="1" t="s">
        <v>35</v>
      </c>
      <c r="H873" s="2">
        <v>940.05</v>
      </c>
      <c r="I873" s="3">
        <v>2.33</v>
      </c>
      <c r="J873" s="2">
        <v>53.54</v>
      </c>
      <c r="K873" s="2">
        <v>124.57</v>
      </c>
      <c r="L873" s="2">
        <v>259.32</v>
      </c>
      <c r="M873" s="2">
        <v>0</v>
      </c>
      <c r="N873" s="2">
        <v>0</v>
      </c>
      <c r="O873" s="3">
        <v>28.5</v>
      </c>
      <c r="P873" s="3">
        <v>1.39</v>
      </c>
      <c r="Q873" s="2">
        <v>5.21</v>
      </c>
      <c r="R873" s="2">
        <v>2.86</v>
      </c>
      <c r="S873" s="2">
        <v>7.22</v>
      </c>
      <c r="T873" s="2">
        <v>10.98</v>
      </c>
      <c r="U873" s="2">
        <v>89.33</v>
      </c>
      <c r="V873" s="2">
        <f>SUM(tbl_ProfitPerTruck[[#This Row],[Truck_Fuel_Cost]:[Overhead_Allocation]])+SUM(K872:N873)</f>
        <v>738.71999999999991</v>
      </c>
      <c r="W873" s="2">
        <f>tbl_ProfitPerTruck[[#This Row],[Final_Invoice_Amount]]-SUM(tbl_ProfitPerTruck[[#This Row],[Direct_Labor_COGS]:[Permit_Fees_COGS]])</f>
        <v>556.16</v>
      </c>
      <c r="X873" s="2">
        <f>tbl_ProfitPerTruck[[#This Row],[Final_Invoice_Amount]]-tbl_ProfitPerTruck[[#This Row],[TTL_COSTS]]</f>
        <v>201.33000000000004</v>
      </c>
    </row>
    <row r="874" spans="1:24" x14ac:dyDescent="0.35">
      <c r="A874" s="13">
        <v>45908</v>
      </c>
      <c r="B874" s="13" t="s">
        <v>855</v>
      </c>
      <c r="C874" s="1" t="s">
        <v>928</v>
      </c>
      <c r="D874" s="1" t="s">
        <v>49</v>
      </c>
      <c r="E874" s="1" t="s">
        <v>29</v>
      </c>
      <c r="F874" s="1" t="s">
        <v>30</v>
      </c>
      <c r="G874" s="1" t="s">
        <v>52</v>
      </c>
      <c r="H874" s="2">
        <v>242.03</v>
      </c>
      <c r="I874" s="3">
        <v>0.9</v>
      </c>
      <c r="J874" s="2">
        <v>48.32</v>
      </c>
      <c r="K874" s="2">
        <v>43.45</v>
      </c>
      <c r="L874" s="2">
        <v>18.88</v>
      </c>
      <c r="M874" s="2">
        <v>0</v>
      </c>
      <c r="N874" s="2">
        <v>0</v>
      </c>
      <c r="O874" s="3">
        <v>18.600000000000001</v>
      </c>
      <c r="P874" s="3">
        <v>0.97</v>
      </c>
      <c r="Q874" s="2">
        <v>4.91</v>
      </c>
      <c r="R874" s="2">
        <v>1.39</v>
      </c>
      <c r="S874" s="2">
        <v>4.6900000000000004</v>
      </c>
      <c r="T874" s="2">
        <v>10.11</v>
      </c>
      <c r="U874" s="2">
        <v>25</v>
      </c>
      <c r="V874" s="2">
        <f>SUM(tbl_ProfitPerTruck[[#This Row],[Truck_Fuel_Cost]:[Overhead_Allocation]])+SUM(K873:N874)</f>
        <v>492.32</v>
      </c>
      <c r="W874" s="2">
        <f>tbl_ProfitPerTruck[[#This Row],[Final_Invoice_Amount]]-SUM(tbl_ProfitPerTruck[[#This Row],[Direct_Labor_COGS]:[Permit_Fees_COGS]])</f>
        <v>179.7</v>
      </c>
      <c r="X874" s="2">
        <f>tbl_ProfitPerTruck[[#This Row],[Final_Invoice_Amount]]-tbl_ProfitPerTruck[[#This Row],[TTL_COSTS]]</f>
        <v>-250.29</v>
      </c>
    </row>
    <row r="875" spans="1:24" x14ac:dyDescent="0.35">
      <c r="A875" s="13">
        <v>45915</v>
      </c>
      <c r="B875" s="13" t="s">
        <v>855</v>
      </c>
      <c r="C875" s="1" t="s">
        <v>929</v>
      </c>
      <c r="D875" s="1" t="s">
        <v>49</v>
      </c>
      <c r="E875" s="1" t="s">
        <v>29</v>
      </c>
      <c r="F875" s="1" t="s">
        <v>30</v>
      </c>
      <c r="G875" s="1" t="s">
        <v>35</v>
      </c>
      <c r="H875" s="2">
        <v>280.8</v>
      </c>
      <c r="I875" s="3">
        <v>1.58</v>
      </c>
      <c r="J875" s="2">
        <v>47.83</v>
      </c>
      <c r="K875" s="2">
        <v>75.44</v>
      </c>
      <c r="L875" s="2">
        <v>12.89</v>
      </c>
      <c r="M875" s="2">
        <v>0</v>
      </c>
      <c r="N875" s="2">
        <v>0</v>
      </c>
      <c r="O875" s="3">
        <v>17.8</v>
      </c>
      <c r="P875" s="3">
        <v>0.83</v>
      </c>
      <c r="Q875" s="2">
        <v>4.29</v>
      </c>
      <c r="R875" s="2">
        <v>1.83</v>
      </c>
      <c r="S875" s="2">
        <v>7.2</v>
      </c>
      <c r="T875" s="2">
        <v>11.58</v>
      </c>
      <c r="U875" s="2">
        <v>29.93</v>
      </c>
      <c r="V875" s="2">
        <f>SUM(tbl_ProfitPerTruck[[#This Row],[Truck_Fuel_Cost]:[Overhead_Allocation]])+SUM(K874:N875)</f>
        <v>205.48999999999995</v>
      </c>
      <c r="W875" s="2">
        <f>tbl_ProfitPerTruck[[#This Row],[Final_Invoice_Amount]]-SUM(tbl_ProfitPerTruck[[#This Row],[Direct_Labor_COGS]:[Permit_Fees_COGS]])</f>
        <v>192.47000000000003</v>
      </c>
      <c r="X875" s="2">
        <f>tbl_ProfitPerTruck[[#This Row],[Final_Invoice_Amount]]-tbl_ProfitPerTruck[[#This Row],[TTL_COSTS]]</f>
        <v>75.310000000000059</v>
      </c>
    </row>
    <row r="876" spans="1:24" x14ac:dyDescent="0.35">
      <c r="A876" s="13">
        <v>45925</v>
      </c>
      <c r="B876" s="13" t="s">
        <v>855</v>
      </c>
      <c r="C876" s="1" t="s">
        <v>930</v>
      </c>
      <c r="D876" s="1" t="s">
        <v>113</v>
      </c>
      <c r="E876" s="1" t="s">
        <v>29</v>
      </c>
      <c r="F876" s="1" t="s">
        <v>34</v>
      </c>
      <c r="G876" s="1" t="s">
        <v>31</v>
      </c>
      <c r="H876" s="2">
        <v>721.53</v>
      </c>
      <c r="I876" s="3">
        <v>2.87</v>
      </c>
      <c r="J876" s="2">
        <v>47.87</v>
      </c>
      <c r="K876" s="2">
        <v>137.30000000000001</v>
      </c>
      <c r="L876" s="2">
        <v>109.29</v>
      </c>
      <c r="M876" s="2">
        <v>37.06</v>
      </c>
      <c r="N876" s="2">
        <v>0</v>
      </c>
      <c r="O876" s="3">
        <v>16.899999999999999</v>
      </c>
      <c r="P876" s="3">
        <v>0.7</v>
      </c>
      <c r="Q876" s="2">
        <v>3.88</v>
      </c>
      <c r="R876" s="2">
        <v>1.67</v>
      </c>
      <c r="S876" s="2">
        <v>5.31</v>
      </c>
      <c r="T876" s="2">
        <v>8.48</v>
      </c>
      <c r="U876" s="2">
        <v>79.739999999999995</v>
      </c>
      <c r="V876" s="2">
        <f>SUM(tbl_ProfitPerTruck[[#This Row],[Truck_Fuel_Cost]:[Overhead_Allocation]])+SUM(K875:N876)</f>
        <v>471.06</v>
      </c>
      <c r="W876" s="2">
        <f>tbl_ProfitPerTruck[[#This Row],[Final_Invoice_Amount]]-SUM(tbl_ProfitPerTruck[[#This Row],[Direct_Labor_COGS]:[Permit_Fees_COGS]])</f>
        <v>437.87999999999994</v>
      </c>
      <c r="X876" s="2">
        <f>tbl_ProfitPerTruck[[#This Row],[Final_Invoice_Amount]]-tbl_ProfitPerTruck[[#This Row],[TTL_COSTS]]</f>
        <v>250.46999999999997</v>
      </c>
    </row>
    <row r="877" spans="1:24" x14ac:dyDescent="0.35">
      <c r="A877" s="13">
        <v>45906</v>
      </c>
      <c r="B877" s="13" t="s">
        <v>855</v>
      </c>
      <c r="C877" s="1" t="s">
        <v>931</v>
      </c>
      <c r="D877" s="1" t="s">
        <v>49</v>
      </c>
      <c r="E877" s="1" t="s">
        <v>29</v>
      </c>
      <c r="F877" s="1" t="s">
        <v>30</v>
      </c>
      <c r="G877" s="1" t="s">
        <v>26</v>
      </c>
      <c r="H877" s="2">
        <v>284.45</v>
      </c>
      <c r="I877" s="3">
        <v>0.54</v>
      </c>
      <c r="J877" s="2">
        <v>46.89</v>
      </c>
      <c r="K877" s="2">
        <v>25.18</v>
      </c>
      <c r="L877" s="2">
        <v>10.74</v>
      </c>
      <c r="M877" s="2">
        <v>0</v>
      </c>
      <c r="N877" s="2">
        <v>0</v>
      </c>
      <c r="O877" s="3">
        <v>29.4</v>
      </c>
      <c r="P877" s="3">
        <v>1.43</v>
      </c>
      <c r="Q877" s="2">
        <v>5.85</v>
      </c>
      <c r="R877" s="2">
        <v>2.52</v>
      </c>
      <c r="S877" s="2">
        <v>6.09</v>
      </c>
      <c r="T877" s="2">
        <v>11.38</v>
      </c>
      <c r="U877" s="2">
        <v>25</v>
      </c>
      <c r="V877" s="2">
        <f>SUM(tbl_ProfitPerTruck[[#This Row],[Truck_Fuel_Cost]:[Overhead_Allocation]])+SUM(K876:N877)</f>
        <v>370.41000000000008</v>
      </c>
      <c r="W877" s="2">
        <f>tbl_ProfitPerTruck[[#This Row],[Final_Invoice_Amount]]-SUM(tbl_ProfitPerTruck[[#This Row],[Direct_Labor_COGS]:[Permit_Fees_COGS]])</f>
        <v>248.52999999999997</v>
      </c>
      <c r="X877" s="2">
        <f>tbl_ProfitPerTruck[[#This Row],[Final_Invoice_Amount]]-tbl_ProfitPerTruck[[#This Row],[TTL_COSTS]]</f>
        <v>-85.960000000000093</v>
      </c>
    </row>
    <row r="878" spans="1:24" x14ac:dyDescent="0.35">
      <c r="A878" s="13">
        <v>45903</v>
      </c>
      <c r="B878" s="13" t="s">
        <v>855</v>
      </c>
      <c r="C878" s="1" t="s">
        <v>932</v>
      </c>
      <c r="D878" s="1" t="s">
        <v>45</v>
      </c>
      <c r="E878" s="1" t="s">
        <v>29</v>
      </c>
      <c r="F878" s="1" t="s">
        <v>30</v>
      </c>
      <c r="G878" s="1" t="s">
        <v>37</v>
      </c>
      <c r="H878" s="2">
        <v>310.10000000000002</v>
      </c>
      <c r="I878" s="3">
        <v>1.04</v>
      </c>
      <c r="J878" s="2">
        <v>37.950000000000003</v>
      </c>
      <c r="K878" s="2">
        <v>39.520000000000003</v>
      </c>
      <c r="L878" s="2">
        <v>23.81</v>
      </c>
      <c r="M878" s="2">
        <v>0</v>
      </c>
      <c r="N878" s="2">
        <v>0</v>
      </c>
      <c r="O878" s="3">
        <v>26.9</v>
      </c>
      <c r="P878" s="3">
        <v>1.19</v>
      </c>
      <c r="Q878" s="2">
        <v>5.7</v>
      </c>
      <c r="R878" s="2">
        <v>3.16</v>
      </c>
      <c r="S878" s="2">
        <v>5.54</v>
      </c>
      <c r="T878" s="2">
        <v>8.73</v>
      </c>
      <c r="U878" s="2">
        <v>29.69</v>
      </c>
      <c r="V878" s="2">
        <f>SUM(tbl_ProfitPerTruck[[#This Row],[Truck_Fuel_Cost]:[Overhead_Allocation]])+SUM(K877:N878)</f>
        <v>152.07</v>
      </c>
      <c r="W878" s="2">
        <f>tbl_ProfitPerTruck[[#This Row],[Final_Invoice_Amount]]-SUM(tbl_ProfitPerTruck[[#This Row],[Direct_Labor_COGS]:[Permit_Fees_COGS]])</f>
        <v>246.77000000000004</v>
      </c>
      <c r="X878" s="2">
        <f>tbl_ProfitPerTruck[[#This Row],[Final_Invoice_Amount]]-tbl_ProfitPerTruck[[#This Row],[TTL_COSTS]]</f>
        <v>158.03000000000003</v>
      </c>
    </row>
    <row r="879" spans="1:24" x14ac:dyDescent="0.35">
      <c r="A879" s="13">
        <v>45911</v>
      </c>
      <c r="B879" s="13" t="s">
        <v>855</v>
      </c>
      <c r="C879" s="1" t="s">
        <v>933</v>
      </c>
      <c r="D879" s="1" t="s">
        <v>72</v>
      </c>
      <c r="E879" s="1" t="s">
        <v>29</v>
      </c>
      <c r="F879" s="1" t="s">
        <v>30</v>
      </c>
      <c r="G879" s="1" t="s">
        <v>31</v>
      </c>
      <c r="H879" s="2">
        <v>343.1</v>
      </c>
      <c r="I879" s="3">
        <v>1.32</v>
      </c>
      <c r="J879" s="2">
        <v>43.85</v>
      </c>
      <c r="K879" s="2">
        <v>57.92</v>
      </c>
      <c r="L879" s="2">
        <v>33.17</v>
      </c>
      <c r="M879" s="2">
        <v>0</v>
      </c>
      <c r="N879" s="2">
        <v>0</v>
      </c>
      <c r="O879" s="3">
        <v>24.1</v>
      </c>
      <c r="P879" s="3">
        <v>1</v>
      </c>
      <c r="Q879" s="2">
        <v>5.24</v>
      </c>
      <c r="R879" s="2">
        <v>2.71</v>
      </c>
      <c r="S879" s="2">
        <v>5.32</v>
      </c>
      <c r="T879" s="2">
        <v>8.3699999999999992</v>
      </c>
      <c r="U879" s="2">
        <v>26.82</v>
      </c>
      <c r="V879" s="2">
        <f>SUM(tbl_ProfitPerTruck[[#This Row],[Truck_Fuel_Cost]:[Overhead_Allocation]])+SUM(K878:N879)</f>
        <v>202.88000000000002</v>
      </c>
      <c r="W879" s="2">
        <f>tbl_ProfitPerTruck[[#This Row],[Final_Invoice_Amount]]-SUM(tbl_ProfitPerTruck[[#This Row],[Direct_Labor_COGS]:[Permit_Fees_COGS]])</f>
        <v>252.01000000000002</v>
      </c>
      <c r="X879" s="2">
        <f>tbl_ProfitPerTruck[[#This Row],[Final_Invoice_Amount]]-tbl_ProfitPerTruck[[#This Row],[TTL_COSTS]]</f>
        <v>140.22</v>
      </c>
    </row>
    <row r="880" spans="1:24" x14ac:dyDescent="0.35">
      <c r="A880" s="13">
        <v>45912</v>
      </c>
      <c r="B880" s="13" t="s">
        <v>855</v>
      </c>
      <c r="C880" s="1" t="s">
        <v>934</v>
      </c>
      <c r="D880" s="1" t="s">
        <v>57</v>
      </c>
      <c r="E880" s="1" t="s">
        <v>24</v>
      </c>
      <c r="F880" s="1" t="s">
        <v>25</v>
      </c>
      <c r="G880" s="1" t="s">
        <v>31</v>
      </c>
      <c r="H880" s="2">
        <v>7321.83</v>
      </c>
      <c r="I880" s="3">
        <v>8.5299999999999994</v>
      </c>
      <c r="J880" s="2">
        <v>39.67</v>
      </c>
      <c r="K880" s="2">
        <v>338.6</v>
      </c>
      <c r="L880" s="2">
        <v>2334.65</v>
      </c>
      <c r="M880" s="2">
        <v>0</v>
      </c>
      <c r="N880" s="2">
        <v>250.05</v>
      </c>
      <c r="O880" s="3">
        <v>21.8</v>
      </c>
      <c r="P880" s="3">
        <v>1.1599999999999999</v>
      </c>
      <c r="Q880" s="2">
        <v>5.0999999999999996</v>
      </c>
      <c r="R880" s="2">
        <v>2.25</v>
      </c>
      <c r="S880" s="2">
        <v>6.79</v>
      </c>
      <c r="T880" s="2">
        <v>10.32</v>
      </c>
      <c r="U880" s="2">
        <v>547.30999999999995</v>
      </c>
      <c r="V880" s="2">
        <f>SUM(tbl_ProfitPerTruck[[#This Row],[Truck_Fuel_Cost]:[Overhead_Allocation]])+SUM(K879:N880)</f>
        <v>3586.1600000000003</v>
      </c>
      <c r="W880" s="2">
        <f>tbl_ProfitPerTruck[[#This Row],[Final_Invoice_Amount]]-SUM(tbl_ProfitPerTruck[[#This Row],[Direct_Labor_COGS]:[Permit_Fees_COGS]])</f>
        <v>4398.53</v>
      </c>
      <c r="X880" s="2">
        <f>tbl_ProfitPerTruck[[#This Row],[Final_Invoice_Amount]]-tbl_ProfitPerTruck[[#This Row],[TTL_COSTS]]</f>
        <v>3735.6699999999996</v>
      </c>
    </row>
    <row r="881" spans="1:24" x14ac:dyDescent="0.35">
      <c r="A881" s="13">
        <v>45927</v>
      </c>
      <c r="B881" s="13" t="s">
        <v>855</v>
      </c>
      <c r="C881" s="1" t="s">
        <v>935</v>
      </c>
      <c r="D881" s="1" t="s">
        <v>57</v>
      </c>
      <c r="E881" s="1" t="s">
        <v>24</v>
      </c>
      <c r="F881" s="1" t="s">
        <v>25</v>
      </c>
      <c r="G881" s="1" t="s">
        <v>26</v>
      </c>
      <c r="H881" s="2">
        <v>7578.24</v>
      </c>
      <c r="I881" s="3">
        <v>8.06</v>
      </c>
      <c r="J881" s="2">
        <v>49.84</v>
      </c>
      <c r="K881" s="2">
        <v>401.46</v>
      </c>
      <c r="L881" s="2">
        <v>2814.27</v>
      </c>
      <c r="M881" s="2">
        <v>0</v>
      </c>
      <c r="N881" s="2">
        <v>147.18</v>
      </c>
      <c r="O881" s="3">
        <v>21.6</v>
      </c>
      <c r="P881" s="3">
        <v>0.95</v>
      </c>
      <c r="Q881" s="2">
        <v>5.97</v>
      </c>
      <c r="R881" s="2">
        <v>1.0900000000000001</v>
      </c>
      <c r="S881" s="2">
        <v>7.14</v>
      </c>
      <c r="T881" s="2">
        <v>8</v>
      </c>
      <c r="U881" s="2">
        <v>885.42</v>
      </c>
      <c r="V881" s="2">
        <f>SUM(tbl_ProfitPerTruck[[#This Row],[Truck_Fuel_Cost]:[Overhead_Allocation]])+SUM(K880:N881)</f>
        <v>7193.8300000000008</v>
      </c>
      <c r="W881" s="2">
        <f>tbl_ProfitPerTruck[[#This Row],[Final_Invoice_Amount]]-SUM(tbl_ProfitPerTruck[[#This Row],[Direct_Labor_COGS]:[Permit_Fees_COGS]])</f>
        <v>4215.33</v>
      </c>
      <c r="X881" s="2">
        <f>tbl_ProfitPerTruck[[#This Row],[Final_Invoice_Amount]]-tbl_ProfitPerTruck[[#This Row],[TTL_COSTS]]</f>
        <v>384.40999999999894</v>
      </c>
    </row>
    <row r="882" spans="1:24" x14ac:dyDescent="0.35">
      <c r="A882" s="13">
        <v>45918</v>
      </c>
      <c r="B882" s="13" t="s">
        <v>855</v>
      </c>
      <c r="C882" s="1" t="s">
        <v>936</v>
      </c>
      <c r="D882" s="1" t="s">
        <v>28</v>
      </c>
      <c r="E882" s="1" t="s">
        <v>29</v>
      </c>
      <c r="F882" s="1" t="s">
        <v>30</v>
      </c>
      <c r="G882" s="1" t="s">
        <v>31</v>
      </c>
      <c r="H882" s="2">
        <v>317.64999999999998</v>
      </c>
      <c r="I882" s="3">
        <v>1</v>
      </c>
      <c r="J882" s="2">
        <v>45.99</v>
      </c>
      <c r="K882" s="2">
        <v>45.78</v>
      </c>
      <c r="L882" s="2">
        <v>20.09</v>
      </c>
      <c r="M882" s="2">
        <v>0</v>
      </c>
      <c r="N882" s="2">
        <v>0</v>
      </c>
      <c r="O882" s="3">
        <v>16.5</v>
      </c>
      <c r="P882" s="3">
        <v>0.72</v>
      </c>
      <c r="Q882" s="2">
        <v>4.37</v>
      </c>
      <c r="R882" s="2">
        <v>1.1200000000000001</v>
      </c>
      <c r="S882" s="2">
        <v>5.42</v>
      </c>
      <c r="T882" s="2">
        <v>11.17</v>
      </c>
      <c r="U882" s="2">
        <v>25</v>
      </c>
      <c r="V882" s="2">
        <f>SUM(tbl_ProfitPerTruck[[#This Row],[Truck_Fuel_Cost]:[Overhead_Allocation]])+SUM(K881:N882)</f>
        <v>3475.86</v>
      </c>
      <c r="W882" s="2">
        <f>tbl_ProfitPerTruck[[#This Row],[Final_Invoice_Amount]]-SUM(tbl_ProfitPerTruck[[#This Row],[Direct_Labor_COGS]:[Permit_Fees_COGS]])</f>
        <v>251.77999999999997</v>
      </c>
      <c r="X882" s="2">
        <f>tbl_ProfitPerTruck[[#This Row],[Final_Invoice_Amount]]-tbl_ProfitPerTruck[[#This Row],[TTL_COSTS]]</f>
        <v>-3158.21</v>
      </c>
    </row>
    <row r="883" spans="1:24" x14ac:dyDescent="0.35">
      <c r="A883" s="13">
        <v>45922</v>
      </c>
      <c r="B883" s="13" t="s">
        <v>855</v>
      </c>
      <c r="C883" s="1" t="s">
        <v>937</v>
      </c>
      <c r="D883" s="1" t="s">
        <v>83</v>
      </c>
      <c r="E883" s="1" t="s">
        <v>29</v>
      </c>
      <c r="F883" s="1" t="s">
        <v>34</v>
      </c>
      <c r="G883" s="1" t="s">
        <v>37</v>
      </c>
      <c r="H883" s="2">
        <v>766.63</v>
      </c>
      <c r="I883" s="3">
        <v>1.06</v>
      </c>
      <c r="J883" s="2">
        <v>45.89</v>
      </c>
      <c r="K883" s="2">
        <v>48.82</v>
      </c>
      <c r="L883" s="2">
        <v>92.68</v>
      </c>
      <c r="M883" s="2">
        <v>0</v>
      </c>
      <c r="N883" s="2">
        <v>0</v>
      </c>
      <c r="O883" s="3">
        <v>5.6</v>
      </c>
      <c r="P883" s="3">
        <v>0.16</v>
      </c>
      <c r="Q883" s="2">
        <v>1.03</v>
      </c>
      <c r="R883" s="2">
        <v>0.65</v>
      </c>
      <c r="S883" s="2">
        <v>4.93</v>
      </c>
      <c r="T883" s="2">
        <v>10.54</v>
      </c>
      <c r="U883" s="2">
        <v>49.12</v>
      </c>
      <c r="V883" s="2">
        <f>SUM(tbl_ProfitPerTruck[[#This Row],[Truck_Fuel_Cost]:[Overhead_Allocation]])+SUM(K882:N883)</f>
        <v>273.64</v>
      </c>
      <c r="W883" s="2">
        <f>tbl_ProfitPerTruck[[#This Row],[Final_Invoice_Amount]]-SUM(tbl_ProfitPerTruck[[#This Row],[Direct_Labor_COGS]:[Permit_Fees_COGS]])</f>
        <v>625.13</v>
      </c>
      <c r="X883" s="2">
        <f>tbl_ProfitPerTruck[[#This Row],[Final_Invoice_Amount]]-tbl_ProfitPerTruck[[#This Row],[TTL_COSTS]]</f>
        <v>492.99</v>
      </c>
    </row>
    <row r="884" spans="1:24" x14ac:dyDescent="0.35">
      <c r="A884" s="13">
        <v>45908</v>
      </c>
      <c r="B884" s="13" t="s">
        <v>855</v>
      </c>
      <c r="C884" s="1" t="s">
        <v>938</v>
      </c>
      <c r="D884" s="1" t="s">
        <v>83</v>
      </c>
      <c r="E884" s="1" t="s">
        <v>29</v>
      </c>
      <c r="F884" s="1" t="s">
        <v>34</v>
      </c>
      <c r="G884" s="1" t="s">
        <v>37</v>
      </c>
      <c r="H884" s="2">
        <v>250</v>
      </c>
      <c r="I884" s="3">
        <v>2.84</v>
      </c>
      <c r="J884" s="2">
        <v>46.98</v>
      </c>
      <c r="K884" s="2">
        <v>133.18</v>
      </c>
      <c r="L884" s="2">
        <v>45.47</v>
      </c>
      <c r="M884" s="2">
        <v>0</v>
      </c>
      <c r="N884" s="2">
        <v>0</v>
      </c>
      <c r="O884" s="3">
        <v>30.2</v>
      </c>
      <c r="P884" s="3">
        <v>1.38</v>
      </c>
      <c r="Q884" s="2">
        <v>8.2899999999999991</v>
      </c>
      <c r="R884" s="2">
        <v>2.78</v>
      </c>
      <c r="S884" s="2">
        <v>6.24</v>
      </c>
      <c r="T884" s="2">
        <v>8.16</v>
      </c>
      <c r="U884" s="2">
        <v>25</v>
      </c>
      <c r="V884" s="2">
        <f>SUM(tbl_ProfitPerTruck[[#This Row],[Truck_Fuel_Cost]:[Overhead_Allocation]])+SUM(K883:N884)</f>
        <v>370.62</v>
      </c>
      <c r="W884" s="2">
        <f>tbl_ProfitPerTruck[[#This Row],[Final_Invoice_Amount]]-SUM(tbl_ProfitPerTruck[[#This Row],[Direct_Labor_COGS]:[Permit_Fees_COGS]])</f>
        <v>71.349999999999994</v>
      </c>
      <c r="X884" s="2">
        <f>tbl_ProfitPerTruck[[#This Row],[Final_Invoice_Amount]]-tbl_ProfitPerTruck[[#This Row],[TTL_COSTS]]</f>
        <v>-120.62</v>
      </c>
    </row>
    <row r="885" spans="1:24" x14ac:dyDescent="0.35">
      <c r="A885" s="13">
        <v>45909</v>
      </c>
      <c r="B885" s="13" t="s">
        <v>855</v>
      </c>
      <c r="C885" s="1" t="s">
        <v>939</v>
      </c>
      <c r="D885" s="1" t="s">
        <v>23</v>
      </c>
      <c r="E885" s="1" t="s">
        <v>24</v>
      </c>
      <c r="F885" s="1" t="s">
        <v>25</v>
      </c>
      <c r="G885" s="1" t="s">
        <v>31</v>
      </c>
      <c r="H885" s="2">
        <v>11155.77</v>
      </c>
      <c r="I885" s="3">
        <v>14.01</v>
      </c>
      <c r="J885" s="2">
        <v>46.71</v>
      </c>
      <c r="K885" s="2">
        <v>654.32000000000005</v>
      </c>
      <c r="L885" s="2">
        <v>3215.11</v>
      </c>
      <c r="M885" s="2">
        <v>999.38</v>
      </c>
      <c r="N885" s="2">
        <v>0</v>
      </c>
      <c r="O885" s="3">
        <v>12.9</v>
      </c>
      <c r="P885" s="3">
        <v>0.56999999999999995</v>
      </c>
      <c r="Q885" s="2">
        <v>3.21</v>
      </c>
      <c r="R885" s="2">
        <v>1.48</v>
      </c>
      <c r="S885" s="2">
        <v>5.52</v>
      </c>
      <c r="T885" s="2">
        <v>9.51</v>
      </c>
      <c r="U885" s="2">
        <v>979.33</v>
      </c>
      <c r="V885" s="2">
        <f>SUM(tbl_ProfitPerTruck[[#This Row],[Truck_Fuel_Cost]:[Overhead_Allocation]])+SUM(K884:N885)</f>
        <v>6046.51</v>
      </c>
      <c r="W885" s="2">
        <f>tbl_ProfitPerTruck[[#This Row],[Final_Invoice_Amount]]-SUM(tbl_ProfitPerTruck[[#This Row],[Direct_Labor_COGS]:[Permit_Fees_COGS]])</f>
        <v>6286.96</v>
      </c>
      <c r="X885" s="2">
        <f>tbl_ProfitPerTruck[[#This Row],[Final_Invoice_Amount]]-tbl_ProfitPerTruck[[#This Row],[TTL_COSTS]]</f>
        <v>5109.26</v>
      </c>
    </row>
    <row r="886" spans="1:24" x14ac:dyDescent="0.35">
      <c r="A886" s="13">
        <v>45902</v>
      </c>
      <c r="B886" s="13" t="s">
        <v>855</v>
      </c>
      <c r="C886" s="1" t="s">
        <v>940</v>
      </c>
      <c r="D886" s="1" t="s">
        <v>42</v>
      </c>
      <c r="E886" s="1" t="s">
        <v>24</v>
      </c>
      <c r="F886" s="1" t="s">
        <v>25</v>
      </c>
      <c r="G886" s="1" t="s">
        <v>26</v>
      </c>
      <c r="H886" s="2">
        <v>10010.08</v>
      </c>
      <c r="I886" s="3">
        <v>9.8699999999999992</v>
      </c>
      <c r="J886" s="2">
        <v>38.46</v>
      </c>
      <c r="K886" s="2">
        <v>379.41</v>
      </c>
      <c r="L886" s="2">
        <v>3006.89</v>
      </c>
      <c r="M886" s="2">
        <v>0</v>
      </c>
      <c r="N886" s="2">
        <v>180.34</v>
      </c>
      <c r="O886" s="3">
        <v>4</v>
      </c>
      <c r="P886" s="3">
        <v>0.34</v>
      </c>
      <c r="Q886" s="2">
        <v>0.87</v>
      </c>
      <c r="R886" s="2">
        <v>0.47</v>
      </c>
      <c r="S886" s="2">
        <v>7.34</v>
      </c>
      <c r="T886" s="2">
        <v>7.72</v>
      </c>
      <c r="U886" s="2">
        <v>707.1</v>
      </c>
      <c r="V886" s="2">
        <f>SUM(tbl_ProfitPerTruck[[#This Row],[Truck_Fuel_Cost]:[Overhead_Allocation]])+SUM(K885:N886)</f>
        <v>9158.9500000000007</v>
      </c>
      <c r="W886" s="2">
        <f>tbl_ProfitPerTruck[[#This Row],[Final_Invoice_Amount]]-SUM(tbl_ProfitPerTruck[[#This Row],[Direct_Labor_COGS]:[Permit_Fees_COGS]])</f>
        <v>6443.4400000000005</v>
      </c>
      <c r="X886" s="2">
        <f>tbl_ProfitPerTruck[[#This Row],[Final_Invoice_Amount]]-tbl_ProfitPerTruck[[#This Row],[TTL_COSTS]]</f>
        <v>851.1299999999992</v>
      </c>
    </row>
    <row r="887" spans="1:24" x14ac:dyDescent="0.35">
      <c r="A887" s="13">
        <v>45922</v>
      </c>
      <c r="B887" s="13" t="s">
        <v>855</v>
      </c>
      <c r="C887" s="1" t="s">
        <v>941</v>
      </c>
      <c r="D887" s="1" t="s">
        <v>47</v>
      </c>
      <c r="E887" s="1" t="s">
        <v>29</v>
      </c>
      <c r="F887" s="1" t="s">
        <v>34</v>
      </c>
      <c r="G887" s="1" t="s">
        <v>35</v>
      </c>
      <c r="H887" s="2">
        <v>643.51</v>
      </c>
      <c r="I887" s="3">
        <v>2.67</v>
      </c>
      <c r="J887" s="2">
        <v>44.63</v>
      </c>
      <c r="K887" s="2">
        <v>119.21</v>
      </c>
      <c r="L887" s="2">
        <v>140.06</v>
      </c>
      <c r="M887" s="2">
        <v>0</v>
      </c>
      <c r="N887" s="2">
        <v>0</v>
      </c>
      <c r="O887" s="3">
        <v>22.1</v>
      </c>
      <c r="P887" s="3">
        <v>0.91</v>
      </c>
      <c r="Q887" s="2">
        <v>4.25</v>
      </c>
      <c r="R887" s="2">
        <v>2.31</v>
      </c>
      <c r="S887" s="2">
        <v>7.4</v>
      </c>
      <c r="T887" s="2">
        <v>8.6</v>
      </c>
      <c r="U887" s="2">
        <v>40.049999999999997</v>
      </c>
      <c r="V887" s="2">
        <f>SUM(tbl_ProfitPerTruck[[#This Row],[Truck_Fuel_Cost]:[Overhead_Allocation]])+SUM(K886:N887)</f>
        <v>3888.52</v>
      </c>
      <c r="W887" s="2">
        <f>tbl_ProfitPerTruck[[#This Row],[Final_Invoice_Amount]]-SUM(tbl_ProfitPerTruck[[#This Row],[Direct_Labor_COGS]:[Permit_Fees_COGS]])</f>
        <v>384.24</v>
      </c>
      <c r="X887" s="2">
        <f>tbl_ProfitPerTruck[[#This Row],[Final_Invoice_Amount]]-tbl_ProfitPerTruck[[#This Row],[TTL_COSTS]]</f>
        <v>-3245.01</v>
      </c>
    </row>
    <row r="888" spans="1:24" x14ac:dyDescent="0.35">
      <c r="A888" s="13">
        <v>45910</v>
      </c>
      <c r="B888" s="13" t="s">
        <v>855</v>
      </c>
      <c r="C888" s="1" t="s">
        <v>942</v>
      </c>
      <c r="D888" s="1" t="s">
        <v>51</v>
      </c>
      <c r="E888" s="1" t="s">
        <v>29</v>
      </c>
      <c r="F888" s="1" t="s">
        <v>34</v>
      </c>
      <c r="G888" s="1" t="s">
        <v>52</v>
      </c>
      <c r="H888" s="2">
        <v>1230.6099999999999</v>
      </c>
      <c r="I888" s="3">
        <v>1.86</v>
      </c>
      <c r="J888" s="2">
        <v>39.659999999999997</v>
      </c>
      <c r="K888" s="2">
        <v>73.95</v>
      </c>
      <c r="L888" s="2">
        <v>284.54000000000002</v>
      </c>
      <c r="M888" s="2">
        <v>0</v>
      </c>
      <c r="N888" s="2">
        <v>0</v>
      </c>
      <c r="O888" s="3">
        <v>12</v>
      </c>
      <c r="P888" s="3">
        <v>0.56999999999999995</v>
      </c>
      <c r="Q888" s="2">
        <v>3.33</v>
      </c>
      <c r="R888" s="2">
        <v>0.89</v>
      </c>
      <c r="S888" s="2">
        <v>7.27</v>
      </c>
      <c r="T888" s="2">
        <v>11.66</v>
      </c>
      <c r="U888" s="2">
        <v>91.69</v>
      </c>
      <c r="V888" s="2">
        <f>SUM(tbl_ProfitPerTruck[[#This Row],[Truck_Fuel_Cost]:[Overhead_Allocation]])+SUM(K887:N888)</f>
        <v>732.6</v>
      </c>
      <c r="W888" s="2">
        <f>tbl_ProfitPerTruck[[#This Row],[Final_Invoice_Amount]]-SUM(tbl_ProfitPerTruck[[#This Row],[Direct_Labor_COGS]:[Permit_Fees_COGS]])</f>
        <v>872.11999999999989</v>
      </c>
      <c r="X888" s="2">
        <f>tbl_ProfitPerTruck[[#This Row],[Final_Invoice_Amount]]-tbl_ProfitPerTruck[[#This Row],[TTL_COSTS]]</f>
        <v>498.00999999999988</v>
      </c>
    </row>
    <row r="889" spans="1:24" x14ac:dyDescent="0.35">
      <c r="A889" s="13">
        <v>45910</v>
      </c>
      <c r="B889" s="13" t="s">
        <v>855</v>
      </c>
      <c r="C889" s="1" t="s">
        <v>943</v>
      </c>
      <c r="D889" s="1" t="s">
        <v>42</v>
      </c>
      <c r="E889" s="1" t="s">
        <v>24</v>
      </c>
      <c r="F889" s="1" t="s">
        <v>34</v>
      </c>
      <c r="G889" s="1" t="s">
        <v>35</v>
      </c>
      <c r="H889" s="2">
        <v>580.79</v>
      </c>
      <c r="I889" s="3">
        <v>2.04</v>
      </c>
      <c r="J889" s="2">
        <v>41.69</v>
      </c>
      <c r="K889" s="2">
        <v>85.23</v>
      </c>
      <c r="L889" s="2">
        <v>150.38999999999999</v>
      </c>
      <c r="M889" s="2">
        <v>0</v>
      </c>
      <c r="N889" s="2">
        <v>0</v>
      </c>
      <c r="O889" s="3">
        <v>12.5</v>
      </c>
      <c r="P889" s="3">
        <v>0.68</v>
      </c>
      <c r="Q889" s="2">
        <v>3.34</v>
      </c>
      <c r="R889" s="2">
        <v>0.96</v>
      </c>
      <c r="S889" s="2">
        <v>5.44</v>
      </c>
      <c r="T889" s="2">
        <v>8.9</v>
      </c>
      <c r="U889" s="2">
        <v>35.49</v>
      </c>
      <c r="V889" s="2">
        <f>SUM(tbl_ProfitPerTruck[[#This Row],[Truck_Fuel_Cost]:[Overhead_Allocation]])+SUM(K888:N889)</f>
        <v>648.24</v>
      </c>
      <c r="W889" s="2">
        <f>tbl_ProfitPerTruck[[#This Row],[Final_Invoice_Amount]]-SUM(tbl_ProfitPerTruck[[#This Row],[Direct_Labor_COGS]:[Permit_Fees_COGS]])</f>
        <v>345.16999999999996</v>
      </c>
      <c r="X889" s="2">
        <f>tbl_ProfitPerTruck[[#This Row],[Final_Invoice_Amount]]-tbl_ProfitPerTruck[[#This Row],[TTL_COSTS]]</f>
        <v>-67.450000000000045</v>
      </c>
    </row>
    <row r="890" spans="1:24" x14ac:dyDescent="0.35">
      <c r="A890" s="13">
        <v>45926</v>
      </c>
      <c r="B890" s="13" t="s">
        <v>855</v>
      </c>
      <c r="C890" s="1" t="s">
        <v>944</v>
      </c>
      <c r="D890" s="1" t="s">
        <v>49</v>
      </c>
      <c r="E890" s="1" t="s">
        <v>29</v>
      </c>
      <c r="F890" s="1" t="s">
        <v>34</v>
      </c>
      <c r="G890" s="1" t="s">
        <v>43</v>
      </c>
      <c r="H890" s="2">
        <v>811.34</v>
      </c>
      <c r="I890" s="3">
        <v>0.75</v>
      </c>
      <c r="J890" s="2">
        <v>44.92</v>
      </c>
      <c r="K890" s="2">
        <v>33.659999999999997</v>
      </c>
      <c r="L890" s="2">
        <v>82.73</v>
      </c>
      <c r="M890" s="2">
        <v>31.23</v>
      </c>
      <c r="N890" s="2">
        <v>0</v>
      </c>
      <c r="O890" s="3">
        <v>18.899999999999999</v>
      </c>
      <c r="P890" s="3">
        <v>0.96</v>
      </c>
      <c r="Q890" s="2">
        <v>4.5599999999999996</v>
      </c>
      <c r="R890" s="2">
        <v>1.99</v>
      </c>
      <c r="S890" s="2">
        <v>5.26</v>
      </c>
      <c r="T890" s="2">
        <v>10.82</v>
      </c>
      <c r="U890" s="2">
        <v>82.17</v>
      </c>
      <c r="V890" s="2">
        <f>SUM(tbl_ProfitPerTruck[[#This Row],[Truck_Fuel_Cost]:[Overhead_Allocation]])+SUM(K889:N890)</f>
        <v>488.04</v>
      </c>
      <c r="W890" s="2">
        <f>tbl_ProfitPerTruck[[#This Row],[Final_Invoice_Amount]]-SUM(tbl_ProfitPerTruck[[#This Row],[Direct_Labor_COGS]:[Permit_Fees_COGS]])</f>
        <v>663.72</v>
      </c>
      <c r="X890" s="2">
        <f>tbl_ProfitPerTruck[[#This Row],[Final_Invoice_Amount]]-tbl_ProfitPerTruck[[#This Row],[TTL_COSTS]]</f>
        <v>323.3</v>
      </c>
    </row>
    <row r="891" spans="1:24" x14ac:dyDescent="0.35">
      <c r="A891" s="13">
        <v>45920</v>
      </c>
      <c r="B891" s="13" t="s">
        <v>855</v>
      </c>
      <c r="C891" s="1" t="s">
        <v>945</v>
      </c>
      <c r="D891" s="1" t="s">
        <v>23</v>
      </c>
      <c r="E891" s="1" t="s">
        <v>24</v>
      </c>
      <c r="F891" s="1" t="s">
        <v>25</v>
      </c>
      <c r="G891" s="1" t="s">
        <v>31</v>
      </c>
      <c r="H891" s="2">
        <v>11309.92</v>
      </c>
      <c r="I891" s="3">
        <v>10.16</v>
      </c>
      <c r="J891" s="2">
        <v>44.72</v>
      </c>
      <c r="K891" s="2">
        <v>454.51</v>
      </c>
      <c r="L891" s="2">
        <v>4299.7700000000004</v>
      </c>
      <c r="M891" s="2">
        <v>0</v>
      </c>
      <c r="N891" s="2">
        <v>0</v>
      </c>
      <c r="O891" s="3">
        <v>21.9</v>
      </c>
      <c r="P891" s="3">
        <v>0.91</v>
      </c>
      <c r="Q891" s="2">
        <v>5.8</v>
      </c>
      <c r="R891" s="2">
        <v>2.06</v>
      </c>
      <c r="S891" s="2">
        <v>5.97</v>
      </c>
      <c r="T891" s="2">
        <v>11.45</v>
      </c>
      <c r="U891" s="2">
        <v>1252.24</v>
      </c>
      <c r="V891" s="2">
        <f>SUM(tbl_ProfitPerTruck[[#This Row],[Truck_Fuel_Cost]:[Overhead_Allocation]])+SUM(K890:N891)</f>
        <v>6179.42</v>
      </c>
      <c r="W891" s="2">
        <f>tbl_ProfitPerTruck[[#This Row],[Final_Invoice_Amount]]-SUM(tbl_ProfitPerTruck[[#This Row],[Direct_Labor_COGS]:[Permit_Fees_COGS]])</f>
        <v>6555.6399999999994</v>
      </c>
      <c r="X891" s="2">
        <f>tbl_ProfitPerTruck[[#This Row],[Final_Invoice_Amount]]-tbl_ProfitPerTruck[[#This Row],[TTL_COSTS]]</f>
        <v>5130.5</v>
      </c>
    </row>
    <row r="892" spans="1:24" x14ac:dyDescent="0.35">
      <c r="A892" s="13">
        <v>45910</v>
      </c>
      <c r="B892" s="13" t="s">
        <v>855</v>
      </c>
      <c r="C892" s="1" t="s">
        <v>946</v>
      </c>
      <c r="D892" s="1" t="s">
        <v>39</v>
      </c>
      <c r="E892" s="1" t="s">
        <v>40</v>
      </c>
      <c r="F892" s="1" t="s">
        <v>34</v>
      </c>
      <c r="G892" s="1" t="s">
        <v>31</v>
      </c>
      <c r="H892" s="2">
        <v>796.52</v>
      </c>
      <c r="I892" s="3">
        <v>1.42</v>
      </c>
      <c r="J892" s="2">
        <v>38.200000000000003</v>
      </c>
      <c r="K892" s="2">
        <v>54.18</v>
      </c>
      <c r="L892" s="2">
        <v>212.35</v>
      </c>
      <c r="M892" s="2">
        <v>0</v>
      </c>
      <c r="N892" s="2">
        <v>0</v>
      </c>
      <c r="O892" s="3">
        <v>11.4</v>
      </c>
      <c r="P892" s="3">
        <v>0.53</v>
      </c>
      <c r="Q892" s="2">
        <v>2.91</v>
      </c>
      <c r="R892" s="2">
        <v>0.99</v>
      </c>
      <c r="S892" s="2">
        <v>6.61</v>
      </c>
      <c r="T892" s="2">
        <v>8.3000000000000007</v>
      </c>
      <c r="U892" s="2">
        <v>92.81</v>
      </c>
      <c r="V892" s="2">
        <f>SUM(tbl_ProfitPerTruck[[#This Row],[Truck_Fuel_Cost]:[Overhead_Allocation]])+SUM(K891:N892)</f>
        <v>5132.4300000000012</v>
      </c>
      <c r="W892" s="2">
        <f>tbl_ProfitPerTruck[[#This Row],[Final_Invoice_Amount]]-SUM(tbl_ProfitPerTruck[[#This Row],[Direct_Labor_COGS]:[Permit_Fees_COGS]])</f>
        <v>529.99</v>
      </c>
      <c r="X892" s="2">
        <f>tbl_ProfitPerTruck[[#This Row],[Final_Invoice_Amount]]-tbl_ProfitPerTruck[[#This Row],[TTL_COSTS]]</f>
        <v>-4335.9100000000017</v>
      </c>
    </row>
    <row r="893" spans="1:24" x14ac:dyDescent="0.35">
      <c r="A893" s="13">
        <v>45920</v>
      </c>
      <c r="B893" s="13" t="s">
        <v>855</v>
      </c>
      <c r="C893" s="1" t="s">
        <v>947</v>
      </c>
      <c r="D893" s="1" t="s">
        <v>47</v>
      </c>
      <c r="E893" s="1" t="s">
        <v>29</v>
      </c>
      <c r="F893" s="1" t="s">
        <v>30</v>
      </c>
      <c r="G893" s="1" t="s">
        <v>31</v>
      </c>
      <c r="H893" s="2">
        <v>279.95</v>
      </c>
      <c r="I893" s="3">
        <v>1.29</v>
      </c>
      <c r="J893" s="2">
        <v>51.38</v>
      </c>
      <c r="K893" s="2">
        <v>66.42</v>
      </c>
      <c r="L893" s="2">
        <v>21.81</v>
      </c>
      <c r="M893" s="2">
        <v>0</v>
      </c>
      <c r="N893" s="2">
        <v>0</v>
      </c>
      <c r="O893" s="3">
        <v>33.200000000000003</v>
      </c>
      <c r="P893" s="3">
        <v>1.52</v>
      </c>
      <c r="Q893" s="2">
        <v>7.46</v>
      </c>
      <c r="R893" s="2">
        <v>2.4300000000000002</v>
      </c>
      <c r="S893" s="2">
        <v>6.92</v>
      </c>
      <c r="T893" s="2">
        <v>7.65</v>
      </c>
      <c r="U893" s="2">
        <v>32.97</v>
      </c>
      <c r="V893" s="2">
        <f>SUM(tbl_ProfitPerTruck[[#This Row],[Truck_Fuel_Cost]:[Overhead_Allocation]])+SUM(K892:N893)</f>
        <v>412.19</v>
      </c>
      <c r="W893" s="2">
        <f>tbl_ProfitPerTruck[[#This Row],[Final_Invoice_Amount]]-SUM(tbl_ProfitPerTruck[[#This Row],[Direct_Labor_COGS]:[Permit_Fees_COGS]])</f>
        <v>191.71999999999997</v>
      </c>
      <c r="X893" s="2">
        <f>tbl_ProfitPerTruck[[#This Row],[Final_Invoice_Amount]]-tbl_ProfitPerTruck[[#This Row],[TTL_COSTS]]</f>
        <v>-132.24</v>
      </c>
    </row>
    <row r="894" spans="1:24" x14ac:dyDescent="0.35">
      <c r="A894" s="13">
        <v>45901</v>
      </c>
      <c r="B894" s="13" t="s">
        <v>855</v>
      </c>
      <c r="C894" s="1" t="s">
        <v>948</v>
      </c>
      <c r="D894" s="1" t="s">
        <v>49</v>
      </c>
      <c r="E894" s="1" t="s">
        <v>29</v>
      </c>
      <c r="F894" s="1" t="s">
        <v>34</v>
      </c>
      <c r="G894" s="1" t="s">
        <v>35</v>
      </c>
      <c r="H894" s="2">
        <v>376.5</v>
      </c>
      <c r="I894" s="3">
        <v>5</v>
      </c>
      <c r="J894" s="2">
        <v>42.24</v>
      </c>
      <c r="K894" s="2">
        <v>211.19</v>
      </c>
      <c r="L894" s="2">
        <v>74.59</v>
      </c>
      <c r="M894" s="2">
        <v>0</v>
      </c>
      <c r="N894" s="2">
        <v>0</v>
      </c>
      <c r="O894" s="3">
        <v>26.7</v>
      </c>
      <c r="P894" s="3">
        <v>1.18</v>
      </c>
      <c r="Q894" s="2">
        <v>6</v>
      </c>
      <c r="R894" s="2">
        <v>2.2400000000000002</v>
      </c>
      <c r="S894" s="2">
        <v>6.99</v>
      </c>
      <c r="T894" s="2">
        <v>11.48</v>
      </c>
      <c r="U894" s="2">
        <v>31.96</v>
      </c>
      <c r="V894" s="2">
        <f>SUM(tbl_ProfitPerTruck[[#This Row],[Truck_Fuel_Cost]:[Overhead_Allocation]])+SUM(K893:N894)</f>
        <v>432.68</v>
      </c>
      <c r="W894" s="2">
        <f>tbl_ProfitPerTruck[[#This Row],[Final_Invoice_Amount]]-SUM(tbl_ProfitPerTruck[[#This Row],[Direct_Labor_COGS]:[Permit_Fees_COGS]])</f>
        <v>90.720000000000027</v>
      </c>
      <c r="X894" s="2">
        <f>tbl_ProfitPerTruck[[#This Row],[Final_Invoice_Amount]]-tbl_ProfitPerTruck[[#This Row],[TTL_COSTS]]</f>
        <v>-56.180000000000007</v>
      </c>
    </row>
    <row r="895" spans="1:24" x14ac:dyDescent="0.35">
      <c r="A895" s="13">
        <v>45903</v>
      </c>
      <c r="B895" s="13" t="s">
        <v>855</v>
      </c>
      <c r="C895" s="1" t="s">
        <v>949</v>
      </c>
      <c r="D895" s="1" t="s">
        <v>39</v>
      </c>
      <c r="E895" s="1" t="s">
        <v>40</v>
      </c>
      <c r="F895" s="1" t="s">
        <v>34</v>
      </c>
      <c r="G895" s="1" t="s">
        <v>31</v>
      </c>
      <c r="H895" s="2">
        <v>1141.3</v>
      </c>
      <c r="I895" s="3">
        <v>1.9</v>
      </c>
      <c r="J895" s="2">
        <v>41.33</v>
      </c>
      <c r="K895" s="2">
        <v>78.33</v>
      </c>
      <c r="L895" s="2">
        <v>221.45</v>
      </c>
      <c r="M895" s="2">
        <v>0</v>
      </c>
      <c r="N895" s="2">
        <v>0</v>
      </c>
      <c r="O895" s="3">
        <v>9.4</v>
      </c>
      <c r="P895" s="3">
        <v>0.45</v>
      </c>
      <c r="Q895" s="2">
        <v>2.29</v>
      </c>
      <c r="R895" s="2">
        <v>0.71</v>
      </c>
      <c r="S895" s="2">
        <v>5.19</v>
      </c>
      <c r="T895" s="2">
        <v>9.35</v>
      </c>
      <c r="U895" s="2">
        <v>106.89</v>
      </c>
      <c r="V895" s="2">
        <f>SUM(tbl_ProfitPerTruck[[#This Row],[Truck_Fuel_Cost]:[Overhead_Allocation]])+SUM(K894:N895)</f>
        <v>709.99</v>
      </c>
      <c r="W895" s="2">
        <f>tbl_ProfitPerTruck[[#This Row],[Final_Invoice_Amount]]-SUM(tbl_ProfitPerTruck[[#This Row],[Direct_Labor_COGS]:[Permit_Fees_COGS]])</f>
        <v>841.52</v>
      </c>
      <c r="X895" s="2">
        <f>tbl_ProfitPerTruck[[#This Row],[Final_Invoice_Amount]]-tbl_ProfitPerTruck[[#This Row],[TTL_COSTS]]</f>
        <v>431.30999999999995</v>
      </c>
    </row>
    <row r="896" spans="1:24" x14ac:dyDescent="0.35">
      <c r="A896" s="13">
        <v>45901</v>
      </c>
      <c r="B896" s="13" t="s">
        <v>855</v>
      </c>
      <c r="C896" s="1" t="s">
        <v>950</v>
      </c>
      <c r="D896" s="1" t="s">
        <v>49</v>
      </c>
      <c r="E896" s="1" t="s">
        <v>29</v>
      </c>
      <c r="F896" s="1" t="s">
        <v>34</v>
      </c>
      <c r="G896" s="1" t="s">
        <v>43</v>
      </c>
      <c r="H896" s="2">
        <v>804.11</v>
      </c>
      <c r="I896" s="3">
        <v>2.11</v>
      </c>
      <c r="J896" s="2">
        <v>39.07</v>
      </c>
      <c r="K896" s="2">
        <v>82.36</v>
      </c>
      <c r="L896" s="2">
        <v>177.69</v>
      </c>
      <c r="M896" s="2">
        <v>0</v>
      </c>
      <c r="N896" s="2">
        <v>0</v>
      </c>
      <c r="O896" s="3">
        <v>28.4</v>
      </c>
      <c r="P896" s="3">
        <v>1.2</v>
      </c>
      <c r="Q896" s="2">
        <v>5.48</v>
      </c>
      <c r="R896" s="2">
        <v>2.78</v>
      </c>
      <c r="S896" s="2">
        <v>5.14</v>
      </c>
      <c r="T896" s="2">
        <v>11.29</v>
      </c>
      <c r="U896" s="2">
        <v>51.07</v>
      </c>
      <c r="V896" s="2">
        <f>SUM(tbl_ProfitPerTruck[[#This Row],[Truck_Fuel_Cost]:[Overhead_Allocation]])+SUM(K895:N896)</f>
        <v>635.58999999999992</v>
      </c>
      <c r="W896" s="2">
        <f>tbl_ProfitPerTruck[[#This Row],[Final_Invoice_Amount]]-SUM(tbl_ProfitPerTruck[[#This Row],[Direct_Labor_COGS]:[Permit_Fees_COGS]])</f>
        <v>544.05999999999995</v>
      </c>
      <c r="X896" s="2">
        <f>tbl_ProfitPerTruck[[#This Row],[Final_Invoice_Amount]]-tbl_ProfitPerTruck[[#This Row],[TTL_COSTS]]</f>
        <v>168.5200000000001</v>
      </c>
    </row>
    <row r="897" spans="1:24" x14ac:dyDescent="0.35">
      <c r="A897" s="13">
        <v>45903</v>
      </c>
      <c r="B897" s="13" t="s">
        <v>855</v>
      </c>
      <c r="C897" s="1" t="s">
        <v>951</v>
      </c>
      <c r="D897" s="1" t="s">
        <v>28</v>
      </c>
      <c r="E897" s="1" t="s">
        <v>29</v>
      </c>
      <c r="F897" s="1" t="s">
        <v>34</v>
      </c>
      <c r="G897" s="1" t="s">
        <v>26</v>
      </c>
      <c r="H897" s="2">
        <v>930.59</v>
      </c>
      <c r="I897" s="3">
        <v>1.92</v>
      </c>
      <c r="J897" s="2">
        <v>38.97</v>
      </c>
      <c r="K897" s="2">
        <v>74.97</v>
      </c>
      <c r="L897" s="2">
        <v>161.26</v>
      </c>
      <c r="M897" s="2">
        <v>0</v>
      </c>
      <c r="N897" s="2">
        <v>0</v>
      </c>
      <c r="O897" s="3">
        <v>20</v>
      </c>
      <c r="P897" s="3">
        <v>1.1000000000000001</v>
      </c>
      <c r="Q897" s="2">
        <v>5.16</v>
      </c>
      <c r="R897" s="2">
        <v>1.8</v>
      </c>
      <c r="S897" s="2">
        <v>4.8499999999999996</v>
      </c>
      <c r="T897" s="2">
        <v>9.09</v>
      </c>
      <c r="U897" s="2">
        <v>70.52</v>
      </c>
      <c r="V897" s="2">
        <f>SUM(tbl_ProfitPerTruck[[#This Row],[Truck_Fuel_Cost]:[Overhead_Allocation]])+SUM(K896:N897)</f>
        <v>587.69999999999993</v>
      </c>
      <c r="W897" s="2">
        <f>tbl_ProfitPerTruck[[#This Row],[Final_Invoice_Amount]]-SUM(tbl_ProfitPerTruck[[#This Row],[Direct_Labor_COGS]:[Permit_Fees_COGS]])</f>
        <v>694.36</v>
      </c>
      <c r="X897" s="2">
        <f>tbl_ProfitPerTruck[[#This Row],[Final_Invoice_Amount]]-tbl_ProfitPerTruck[[#This Row],[TTL_COSTS]]</f>
        <v>342.8900000000001</v>
      </c>
    </row>
    <row r="898" spans="1:24" x14ac:dyDescent="0.35">
      <c r="A898" s="13">
        <v>45921</v>
      </c>
      <c r="B898" s="13" t="s">
        <v>855</v>
      </c>
      <c r="C898" s="1" t="s">
        <v>952</v>
      </c>
      <c r="D898" s="1" t="s">
        <v>45</v>
      </c>
      <c r="E898" s="1" t="s">
        <v>29</v>
      </c>
      <c r="F898" s="1" t="s">
        <v>34</v>
      </c>
      <c r="G898" s="1" t="s">
        <v>52</v>
      </c>
      <c r="H898" s="2">
        <v>551.01</v>
      </c>
      <c r="I898" s="3">
        <v>2.42</v>
      </c>
      <c r="J898" s="2">
        <v>38.21</v>
      </c>
      <c r="K898" s="2">
        <v>92.46</v>
      </c>
      <c r="L898" s="2">
        <v>94.86</v>
      </c>
      <c r="M898" s="2">
        <v>0</v>
      </c>
      <c r="N898" s="2">
        <v>0</v>
      </c>
      <c r="O898" s="3">
        <v>8.5</v>
      </c>
      <c r="P898" s="3">
        <v>0.52</v>
      </c>
      <c r="Q898" s="2">
        <v>1.94</v>
      </c>
      <c r="R898" s="2">
        <v>0.99</v>
      </c>
      <c r="S898" s="2">
        <v>5.38</v>
      </c>
      <c r="T898" s="2">
        <v>9.08</v>
      </c>
      <c r="U898" s="2">
        <v>59.08</v>
      </c>
      <c r="V898" s="2">
        <f>SUM(tbl_ProfitPerTruck[[#This Row],[Truck_Fuel_Cost]:[Overhead_Allocation]])+SUM(K897:N898)</f>
        <v>500.02</v>
      </c>
      <c r="W898" s="2">
        <f>tbl_ProfitPerTruck[[#This Row],[Final_Invoice_Amount]]-SUM(tbl_ProfitPerTruck[[#This Row],[Direct_Labor_COGS]:[Permit_Fees_COGS]])</f>
        <v>363.69</v>
      </c>
      <c r="X898" s="2">
        <f>tbl_ProfitPerTruck[[#This Row],[Final_Invoice_Amount]]-tbl_ProfitPerTruck[[#This Row],[TTL_COSTS]]</f>
        <v>50.990000000000009</v>
      </c>
    </row>
    <row r="899" spans="1:24" x14ac:dyDescent="0.35">
      <c r="A899" s="13">
        <v>45910</v>
      </c>
      <c r="B899" s="13" t="s">
        <v>855</v>
      </c>
      <c r="C899" s="1" t="s">
        <v>953</v>
      </c>
      <c r="D899" s="1" t="s">
        <v>57</v>
      </c>
      <c r="E899" s="1" t="s">
        <v>24</v>
      </c>
      <c r="F899" s="1" t="s">
        <v>25</v>
      </c>
      <c r="G899" s="1" t="s">
        <v>37</v>
      </c>
      <c r="H899" s="2">
        <v>9999.36</v>
      </c>
      <c r="I899" s="3">
        <v>10.27</v>
      </c>
      <c r="J899" s="2">
        <v>40.98</v>
      </c>
      <c r="K899" s="2">
        <v>421.01</v>
      </c>
      <c r="L899" s="2">
        <v>3350.11</v>
      </c>
      <c r="M899" s="2">
        <v>0</v>
      </c>
      <c r="N899" s="2">
        <v>266.67</v>
      </c>
      <c r="O899" s="3">
        <v>17.8</v>
      </c>
      <c r="P899" s="3">
        <v>1.01</v>
      </c>
      <c r="Q899" s="2">
        <v>3.77</v>
      </c>
      <c r="R899" s="2">
        <v>1.53</v>
      </c>
      <c r="S899" s="2">
        <v>7.14</v>
      </c>
      <c r="T899" s="2">
        <v>8.7799999999999994</v>
      </c>
      <c r="U899" s="2">
        <v>665.51</v>
      </c>
      <c r="V899" s="2">
        <f>SUM(tbl_ProfitPerTruck[[#This Row],[Truck_Fuel_Cost]:[Overhead_Allocation]])+SUM(K898:N899)</f>
        <v>4911.84</v>
      </c>
      <c r="W899" s="2">
        <f>tbl_ProfitPerTruck[[#This Row],[Final_Invoice_Amount]]-SUM(tbl_ProfitPerTruck[[#This Row],[Direct_Labor_COGS]:[Permit_Fees_COGS]])</f>
        <v>5961.5700000000006</v>
      </c>
      <c r="X899" s="2">
        <f>tbl_ProfitPerTruck[[#This Row],[Final_Invoice_Amount]]-tbl_ProfitPerTruck[[#This Row],[TTL_COSTS]]</f>
        <v>5087.5200000000004</v>
      </c>
    </row>
    <row r="900" spans="1:24" x14ac:dyDescent="0.35">
      <c r="A900" s="13">
        <v>45922</v>
      </c>
      <c r="B900" s="13" t="s">
        <v>855</v>
      </c>
      <c r="C900" s="1" t="s">
        <v>954</v>
      </c>
      <c r="D900" s="1" t="s">
        <v>113</v>
      </c>
      <c r="E900" s="1" t="s">
        <v>29</v>
      </c>
      <c r="F900" s="1" t="s">
        <v>34</v>
      </c>
      <c r="G900" s="1" t="s">
        <v>26</v>
      </c>
      <c r="H900" s="2">
        <v>735.77</v>
      </c>
      <c r="I900" s="3">
        <v>1.43</v>
      </c>
      <c r="J900" s="2">
        <v>43.76</v>
      </c>
      <c r="K900" s="2">
        <v>62.41</v>
      </c>
      <c r="L900" s="2">
        <v>152.81</v>
      </c>
      <c r="M900" s="2">
        <v>0</v>
      </c>
      <c r="N900" s="2">
        <v>0</v>
      </c>
      <c r="O900" s="3">
        <v>17</v>
      </c>
      <c r="P900" s="3">
        <v>0.93</v>
      </c>
      <c r="Q900" s="2">
        <v>3.71</v>
      </c>
      <c r="R900" s="2">
        <v>1.73</v>
      </c>
      <c r="S900" s="2">
        <v>6.38</v>
      </c>
      <c r="T900" s="2">
        <v>8.8800000000000008</v>
      </c>
      <c r="U900" s="2">
        <v>50.37</v>
      </c>
      <c r="V900" s="2">
        <f>SUM(tbl_ProfitPerTruck[[#This Row],[Truck_Fuel_Cost]:[Overhead_Allocation]])+SUM(K899:N900)</f>
        <v>4324.08</v>
      </c>
      <c r="W900" s="2">
        <f>tbl_ProfitPerTruck[[#This Row],[Final_Invoice_Amount]]-SUM(tbl_ProfitPerTruck[[#This Row],[Direct_Labor_COGS]:[Permit_Fees_COGS]])</f>
        <v>520.54999999999995</v>
      </c>
      <c r="X900" s="2">
        <f>tbl_ProfitPerTruck[[#This Row],[Final_Invoice_Amount]]-tbl_ProfitPerTruck[[#This Row],[TTL_COSTS]]</f>
        <v>-3588.31</v>
      </c>
    </row>
    <row r="901" spans="1:24" x14ac:dyDescent="0.35">
      <c r="A901" s="13">
        <v>45923</v>
      </c>
      <c r="B901" s="13" t="s">
        <v>855</v>
      </c>
      <c r="C901" s="1" t="s">
        <v>955</v>
      </c>
      <c r="D901" s="1" t="s">
        <v>57</v>
      </c>
      <c r="E901" s="1" t="s">
        <v>24</v>
      </c>
      <c r="F901" s="1" t="s">
        <v>25</v>
      </c>
      <c r="G901" s="1" t="s">
        <v>26</v>
      </c>
      <c r="H901" s="2">
        <v>9237.24</v>
      </c>
      <c r="I901" s="3">
        <v>12.14</v>
      </c>
      <c r="J901" s="2">
        <v>45.26</v>
      </c>
      <c r="K901" s="2">
        <v>549.6</v>
      </c>
      <c r="L901" s="2">
        <v>3477.66</v>
      </c>
      <c r="M901" s="2">
        <v>0</v>
      </c>
      <c r="N901" s="2">
        <v>0</v>
      </c>
      <c r="O901" s="3">
        <v>34.799999999999997</v>
      </c>
      <c r="P901" s="3">
        <v>1.7</v>
      </c>
      <c r="Q901" s="2">
        <v>7.55</v>
      </c>
      <c r="R901" s="2">
        <v>2.56</v>
      </c>
      <c r="S901" s="2">
        <v>5.26</v>
      </c>
      <c r="T901" s="2">
        <v>9.8800000000000008</v>
      </c>
      <c r="U901" s="2">
        <v>1088.43</v>
      </c>
      <c r="V901" s="2">
        <f>SUM(tbl_ProfitPerTruck[[#This Row],[Truck_Fuel_Cost]:[Overhead_Allocation]])+SUM(K900:N901)</f>
        <v>5356.16</v>
      </c>
      <c r="W901" s="2">
        <f>tbl_ProfitPerTruck[[#This Row],[Final_Invoice_Amount]]-SUM(tbl_ProfitPerTruck[[#This Row],[Direct_Labor_COGS]:[Permit_Fees_COGS]])</f>
        <v>5209.9799999999996</v>
      </c>
      <c r="X901" s="2">
        <f>tbl_ProfitPerTruck[[#This Row],[Final_Invoice_Amount]]-tbl_ProfitPerTruck[[#This Row],[TTL_COSTS]]</f>
        <v>3881.08</v>
      </c>
    </row>
    <row r="902" spans="1:24" x14ac:dyDescent="0.35">
      <c r="A902" s="13">
        <v>45947</v>
      </c>
      <c r="B902" s="13" t="s">
        <v>956</v>
      </c>
      <c r="C902" s="1" t="s">
        <v>957</v>
      </c>
      <c r="D902" s="1" t="s">
        <v>33</v>
      </c>
      <c r="E902" s="1" t="s">
        <v>29</v>
      </c>
      <c r="F902" s="1" t="s">
        <v>34</v>
      </c>
      <c r="G902" s="1" t="s">
        <v>31</v>
      </c>
      <c r="H902" s="2">
        <v>1115.54</v>
      </c>
      <c r="I902" s="3">
        <v>1.94</v>
      </c>
      <c r="J902" s="2">
        <v>45.06</v>
      </c>
      <c r="K902" s="2">
        <v>87.46</v>
      </c>
      <c r="L902" s="2">
        <v>230.85</v>
      </c>
      <c r="M902" s="2">
        <v>0</v>
      </c>
      <c r="N902" s="2">
        <v>0</v>
      </c>
      <c r="O902" s="3">
        <v>26.2</v>
      </c>
      <c r="P902" s="3">
        <v>1.3</v>
      </c>
      <c r="Q902" s="2">
        <v>6.9</v>
      </c>
      <c r="R902" s="2">
        <v>1.53</v>
      </c>
      <c r="S902" s="2">
        <v>6.93</v>
      </c>
      <c r="T902" s="2">
        <v>9.41</v>
      </c>
      <c r="U902" s="2">
        <v>97.09</v>
      </c>
      <c r="V902" s="2">
        <f>SUM(tbl_ProfitPerTruck[[#This Row],[Truck_Fuel_Cost]:[Overhead_Allocation]])+SUM(K901:N902)</f>
        <v>4467.4299999999994</v>
      </c>
      <c r="W902" s="2">
        <f>tbl_ProfitPerTruck[[#This Row],[Final_Invoice_Amount]]-SUM(tbl_ProfitPerTruck[[#This Row],[Direct_Labor_COGS]:[Permit_Fees_COGS]])</f>
        <v>797.23</v>
      </c>
      <c r="X902" s="2">
        <f>tbl_ProfitPerTruck[[#This Row],[Final_Invoice_Amount]]-tbl_ProfitPerTruck[[#This Row],[TTL_COSTS]]</f>
        <v>-3351.8899999999994</v>
      </c>
    </row>
    <row r="903" spans="1:24" x14ac:dyDescent="0.35">
      <c r="A903" s="13">
        <v>45948</v>
      </c>
      <c r="B903" s="13" t="s">
        <v>956</v>
      </c>
      <c r="C903" s="1" t="s">
        <v>958</v>
      </c>
      <c r="D903" s="1" t="s">
        <v>39</v>
      </c>
      <c r="E903" s="1" t="s">
        <v>40</v>
      </c>
      <c r="F903" s="1" t="s">
        <v>34</v>
      </c>
      <c r="G903" s="1" t="s">
        <v>37</v>
      </c>
      <c r="H903" s="2">
        <v>730.74</v>
      </c>
      <c r="I903" s="3">
        <v>2.29</v>
      </c>
      <c r="J903" s="2">
        <v>51.88</v>
      </c>
      <c r="K903" s="2">
        <v>119.02</v>
      </c>
      <c r="L903" s="2">
        <v>183.82</v>
      </c>
      <c r="M903" s="2">
        <v>0</v>
      </c>
      <c r="N903" s="2">
        <v>0</v>
      </c>
      <c r="O903" s="3">
        <v>22.8</v>
      </c>
      <c r="P903" s="3">
        <v>1.08</v>
      </c>
      <c r="Q903" s="2">
        <v>5.85</v>
      </c>
      <c r="R903" s="2">
        <v>1.98</v>
      </c>
      <c r="S903" s="2">
        <v>5.17</v>
      </c>
      <c r="T903" s="2">
        <v>8.69</v>
      </c>
      <c r="U903" s="2">
        <v>65.34</v>
      </c>
      <c r="V903" s="2">
        <f>SUM(tbl_ProfitPerTruck[[#This Row],[Truck_Fuel_Cost]:[Overhead_Allocation]])+SUM(K902:N903)</f>
        <v>708.18</v>
      </c>
      <c r="W903" s="2">
        <f>tbl_ProfitPerTruck[[#This Row],[Final_Invoice_Amount]]-SUM(tbl_ProfitPerTruck[[#This Row],[Direct_Labor_COGS]:[Permit_Fees_COGS]])</f>
        <v>427.90000000000003</v>
      </c>
      <c r="X903" s="2">
        <f>tbl_ProfitPerTruck[[#This Row],[Final_Invoice_Amount]]-tbl_ProfitPerTruck[[#This Row],[TTL_COSTS]]</f>
        <v>22.560000000000059</v>
      </c>
    </row>
    <row r="904" spans="1:24" x14ac:dyDescent="0.35">
      <c r="A904" s="13">
        <v>45945</v>
      </c>
      <c r="B904" s="13" t="s">
        <v>956</v>
      </c>
      <c r="C904" s="1" t="s">
        <v>959</v>
      </c>
      <c r="D904" s="1" t="s">
        <v>57</v>
      </c>
      <c r="E904" s="1" t="s">
        <v>24</v>
      </c>
      <c r="F904" s="1" t="s">
        <v>25</v>
      </c>
      <c r="G904" s="1" t="s">
        <v>35</v>
      </c>
      <c r="H904" s="2">
        <v>7277.65</v>
      </c>
      <c r="I904" s="3">
        <v>7.38</v>
      </c>
      <c r="J904" s="2">
        <v>49.14</v>
      </c>
      <c r="K904" s="2">
        <v>362.53</v>
      </c>
      <c r="L904" s="2">
        <v>2202.0500000000002</v>
      </c>
      <c r="M904" s="2">
        <v>678.86</v>
      </c>
      <c r="N904" s="2">
        <v>297.31</v>
      </c>
      <c r="O904" s="3">
        <v>2.5</v>
      </c>
      <c r="P904" s="3">
        <v>0.17</v>
      </c>
      <c r="Q904" s="2">
        <v>0.63</v>
      </c>
      <c r="R904" s="2">
        <v>0.19</v>
      </c>
      <c r="S904" s="2">
        <v>4.6100000000000003</v>
      </c>
      <c r="T904" s="2">
        <v>11.52</v>
      </c>
      <c r="U904" s="2">
        <v>492.46</v>
      </c>
      <c r="V904" s="2">
        <f>SUM(tbl_ProfitPerTruck[[#This Row],[Truck_Fuel_Cost]:[Overhead_Allocation]])+SUM(K903:N904)</f>
        <v>4353</v>
      </c>
      <c r="W904" s="2">
        <f>tbl_ProfitPerTruck[[#This Row],[Final_Invoice_Amount]]-SUM(tbl_ProfitPerTruck[[#This Row],[Direct_Labor_COGS]:[Permit_Fees_COGS]])</f>
        <v>3736.8999999999996</v>
      </c>
      <c r="X904" s="2">
        <f>tbl_ProfitPerTruck[[#This Row],[Final_Invoice_Amount]]-tbl_ProfitPerTruck[[#This Row],[TTL_COSTS]]</f>
        <v>2924.6499999999996</v>
      </c>
    </row>
    <row r="905" spans="1:24" x14ac:dyDescent="0.35">
      <c r="A905" s="13">
        <v>45959</v>
      </c>
      <c r="B905" s="13" t="s">
        <v>956</v>
      </c>
      <c r="C905" s="1" t="s">
        <v>960</v>
      </c>
      <c r="D905" s="1" t="s">
        <v>42</v>
      </c>
      <c r="E905" s="1" t="s">
        <v>24</v>
      </c>
      <c r="F905" s="1" t="s">
        <v>25</v>
      </c>
      <c r="G905" s="1" t="s">
        <v>31</v>
      </c>
      <c r="H905" s="2">
        <v>9939.89</v>
      </c>
      <c r="I905" s="3">
        <v>11.92</v>
      </c>
      <c r="J905" s="2">
        <v>44.83</v>
      </c>
      <c r="K905" s="2">
        <v>534.30999999999995</v>
      </c>
      <c r="L905" s="2">
        <v>3082.24</v>
      </c>
      <c r="M905" s="2">
        <v>931.09</v>
      </c>
      <c r="N905" s="2">
        <v>271.64999999999998</v>
      </c>
      <c r="O905" s="3">
        <v>18.3</v>
      </c>
      <c r="P905" s="3">
        <v>0.92</v>
      </c>
      <c r="Q905" s="2">
        <v>4.51</v>
      </c>
      <c r="R905" s="2">
        <v>1.45</v>
      </c>
      <c r="S905" s="2">
        <v>4.63</v>
      </c>
      <c r="T905" s="2">
        <v>10.92</v>
      </c>
      <c r="U905" s="2">
        <v>1001.17</v>
      </c>
      <c r="V905" s="2">
        <f>SUM(tbl_ProfitPerTruck[[#This Row],[Truck_Fuel_Cost]:[Overhead_Allocation]])+SUM(K904:N905)</f>
        <v>9382.7199999999993</v>
      </c>
      <c r="W905" s="2">
        <f>tbl_ProfitPerTruck[[#This Row],[Final_Invoice_Amount]]-SUM(tbl_ProfitPerTruck[[#This Row],[Direct_Labor_COGS]:[Permit_Fees_COGS]])</f>
        <v>5120.6000000000004</v>
      </c>
      <c r="X905" s="2">
        <f>tbl_ProfitPerTruck[[#This Row],[Final_Invoice_Amount]]-tbl_ProfitPerTruck[[#This Row],[TTL_COSTS]]</f>
        <v>557.17000000000007</v>
      </c>
    </row>
    <row r="906" spans="1:24" x14ac:dyDescent="0.35">
      <c r="A906" s="13">
        <v>45959</v>
      </c>
      <c r="B906" s="13" t="s">
        <v>956</v>
      </c>
      <c r="C906" s="1" t="s">
        <v>961</v>
      </c>
      <c r="D906" s="1" t="s">
        <v>28</v>
      </c>
      <c r="E906" s="1" t="s">
        <v>29</v>
      </c>
      <c r="F906" s="1" t="s">
        <v>34</v>
      </c>
      <c r="G906" s="1" t="s">
        <v>26</v>
      </c>
      <c r="H906" s="2">
        <v>831.88</v>
      </c>
      <c r="I906" s="3">
        <v>2.35</v>
      </c>
      <c r="J906" s="2">
        <v>50.47</v>
      </c>
      <c r="K906" s="2">
        <v>118.58</v>
      </c>
      <c r="L906" s="2">
        <v>196.83</v>
      </c>
      <c r="M906" s="2">
        <v>0</v>
      </c>
      <c r="N906" s="2">
        <v>0</v>
      </c>
      <c r="O906" s="3">
        <v>17.2</v>
      </c>
      <c r="P906" s="3">
        <v>0.76</v>
      </c>
      <c r="Q906" s="2">
        <v>3.35</v>
      </c>
      <c r="R906" s="2">
        <v>1.7</v>
      </c>
      <c r="S906" s="2">
        <v>5.27</v>
      </c>
      <c r="T906" s="2">
        <v>11.61</v>
      </c>
      <c r="U906" s="2">
        <v>56.36</v>
      </c>
      <c r="V906" s="2">
        <f>SUM(tbl_ProfitPerTruck[[#This Row],[Truck_Fuel_Cost]:[Overhead_Allocation]])+SUM(K905:N906)</f>
        <v>5212.9899999999989</v>
      </c>
      <c r="W906" s="2">
        <f>tbl_ProfitPerTruck[[#This Row],[Final_Invoice_Amount]]-SUM(tbl_ProfitPerTruck[[#This Row],[Direct_Labor_COGS]:[Permit_Fees_COGS]])</f>
        <v>516.47</v>
      </c>
      <c r="X906" s="2">
        <f>tbl_ProfitPerTruck[[#This Row],[Final_Invoice_Amount]]-tbl_ProfitPerTruck[[#This Row],[TTL_COSTS]]</f>
        <v>-4381.1099999999988</v>
      </c>
    </row>
    <row r="907" spans="1:24" x14ac:dyDescent="0.35">
      <c r="A907" s="13">
        <v>45939</v>
      </c>
      <c r="B907" s="13" t="s">
        <v>956</v>
      </c>
      <c r="C907" s="1" t="s">
        <v>962</v>
      </c>
      <c r="D907" s="1" t="s">
        <v>42</v>
      </c>
      <c r="E907" s="1" t="s">
        <v>24</v>
      </c>
      <c r="F907" s="1" t="s">
        <v>25</v>
      </c>
      <c r="G907" s="1" t="s">
        <v>37</v>
      </c>
      <c r="H907" s="2">
        <v>11763.7</v>
      </c>
      <c r="I907" s="3">
        <v>9.17</v>
      </c>
      <c r="J907" s="2">
        <v>40.89</v>
      </c>
      <c r="K907" s="2">
        <v>374.84</v>
      </c>
      <c r="L907" s="2">
        <v>3340.98</v>
      </c>
      <c r="M907" s="2">
        <v>0</v>
      </c>
      <c r="N907" s="2">
        <v>0</v>
      </c>
      <c r="O907" s="3">
        <v>13.9</v>
      </c>
      <c r="P907" s="3">
        <v>0.65</v>
      </c>
      <c r="Q907" s="2">
        <v>3.75</v>
      </c>
      <c r="R907" s="2">
        <v>0.93</v>
      </c>
      <c r="S907" s="2">
        <v>5.12</v>
      </c>
      <c r="T907" s="2">
        <v>11.85</v>
      </c>
      <c r="U907" s="2">
        <v>723.47</v>
      </c>
      <c r="V907" s="2">
        <f>SUM(tbl_ProfitPerTruck[[#This Row],[Truck_Fuel_Cost]:[Overhead_Allocation]])+SUM(K906:N907)</f>
        <v>4776.3500000000004</v>
      </c>
      <c r="W907" s="2">
        <f>tbl_ProfitPerTruck[[#This Row],[Final_Invoice_Amount]]-SUM(tbl_ProfitPerTruck[[#This Row],[Direct_Labor_COGS]:[Permit_Fees_COGS]])</f>
        <v>8047.880000000001</v>
      </c>
      <c r="X907" s="2">
        <f>tbl_ProfitPerTruck[[#This Row],[Final_Invoice_Amount]]-tbl_ProfitPerTruck[[#This Row],[TTL_COSTS]]</f>
        <v>6987.35</v>
      </c>
    </row>
    <row r="908" spans="1:24" x14ac:dyDescent="0.35">
      <c r="A908" s="13">
        <v>45954</v>
      </c>
      <c r="B908" s="13" t="s">
        <v>956</v>
      </c>
      <c r="C908" s="1" t="s">
        <v>963</v>
      </c>
      <c r="D908" s="1" t="s">
        <v>42</v>
      </c>
      <c r="E908" s="1" t="s">
        <v>24</v>
      </c>
      <c r="F908" s="1" t="s">
        <v>25</v>
      </c>
      <c r="G908" s="1" t="s">
        <v>26</v>
      </c>
      <c r="H908" s="2">
        <v>9133.9599999999991</v>
      </c>
      <c r="I908" s="3">
        <v>11.63</v>
      </c>
      <c r="J908" s="2">
        <v>51.39</v>
      </c>
      <c r="K908" s="2">
        <v>597.64</v>
      </c>
      <c r="L908" s="2">
        <v>2879.05</v>
      </c>
      <c r="M908" s="2">
        <v>0</v>
      </c>
      <c r="N908" s="2">
        <v>0</v>
      </c>
      <c r="O908" s="3">
        <v>10.7</v>
      </c>
      <c r="P908" s="3">
        <v>0.63</v>
      </c>
      <c r="Q908" s="2">
        <v>2</v>
      </c>
      <c r="R908" s="2">
        <v>1.1299999999999999</v>
      </c>
      <c r="S908" s="2">
        <v>6.31</v>
      </c>
      <c r="T908" s="2">
        <v>9.86</v>
      </c>
      <c r="U908" s="2">
        <v>799.25</v>
      </c>
      <c r="V908" s="2">
        <f>SUM(tbl_ProfitPerTruck[[#This Row],[Truck_Fuel_Cost]:[Overhead_Allocation]])+SUM(K907:N908)</f>
        <v>8011.06</v>
      </c>
      <c r="W908" s="2">
        <f>tbl_ProfitPerTruck[[#This Row],[Final_Invoice_Amount]]-SUM(tbl_ProfitPerTruck[[#This Row],[Direct_Labor_COGS]:[Permit_Fees_COGS]])</f>
        <v>5657.2699999999986</v>
      </c>
      <c r="X908" s="2">
        <f>tbl_ProfitPerTruck[[#This Row],[Final_Invoice_Amount]]-tbl_ProfitPerTruck[[#This Row],[TTL_COSTS]]</f>
        <v>1122.8999999999987</v>
      </c>
    </row>
    <row r="909" spans="1:24" x14ac:dyDescent="0.35">
      <c r="A909" s="13">
        <v>45948</v>
      </c>
      <c r="B909" s="13" t="s">
        <v>956</v>
      </c>
      <c r="C909" s="1" t="s">
        <v>964</v>
      </c>
      <c r="D909" s="1" t="s">
        <v>45</v>
      </c>
      <c r="E909" s="1" t="s">
        <v>29</v>
      </c>
      <c r="F909" s="1" t="s">
        <v>34</v>
      </c>
      <c r="G909" s="1" t="s">
        <v>37</v>
      </c>
      <c r="H909" s="2">
        <v>315.25</v>
      </c>
      <c r="I909" s="3">
        <v>2.04</v>
      </c>
      <c r="J909" s="2">
        <v>47.89</v>
      </c>
      <c r="K909" s="2">
        <v>97.83</v>
      </c>
      <c r="L909" s="2">
        <v>83.21</v>
      </c>
      <c r="M909" s="2">
        <v>0</v>
      </c>
      <c r="N909" s="2">
        <v>0</v>
      </c>
      <c r="O909" s="3">
        <v>16.8</v>
      </c>
      <c r="P909" s="3">
        <v>0.88</v>
      </c>
      <c r="Q909" s="2">
        <v>4.5</v>
      </c>
      <c r="R909" s="2">
        <v>1.21</v>
      </c>
      <c r="S909" s="2">
        <v>5.64</v>
      </c>
      <c r="T909" s="2">
        <v>10.07</v>
      </c>
      <c r="U909" s="2">
        <v>30.71</v>
      </c>
      <c r="V909" s="2">
        <f>SUM(tbl_ProfitPerTruck[[#This Row],[Truck_Fuel_Cost]:[Overhead_Allocation]])+SUM(K908:N909)</f>
        <v>3709.86</v>
      </c>
      <c r="W909" s="2">
        <f>tbl_ProfitPerTruck[[#This Row],[Final_Invoice_Amount]]-SUM(tbl_ProfitPerTruck[[#This Row],[Direct_Labor_COGS]:[Permit_Fees_COGS]])</f>
        <v>134.21</v>
      </c>
      <c r="X909" s="2">
        <f>tbl_ProfitPerTruck[[#This Row],[Final_Invoice_Amount]]-tbl_ProfitPerTruck[[#This Row],[TTL_COSTS]]</f>
        <v>-3394.61</v>
      </c>
    </row>
    <row r="910" spans="1:24" x14ac:dyDescent="0.35">
      <c r="A910" s="13">
        <v>45943</v>
      </c>
      <c r="B910" s="13" t="s">
        <v>956</v>
      </c>
      <c r="C910" s="1" t="s">
        <v>965</v>
      </c>
      <c r="D910" s="1" t="s">
        <v>23</v>
      </c>
      <c r="E910" s="1" t="s">
        <v>24</v>
      </c>
      <c r="F910" s="1" t="s">
        <v>25</v>
      </c>
      <c r="G910" s="1" t="s">
        <v>35</v>
      </c>
      <c r="H910" s="2">
        <v>9534.32</v>
      </c>
      <c r="I910" s="3">
        <v>13.81</v>
      </c>
      <c r="J910" s="2">
        <v>44.73</v>
      </c>
      <c r="K910" s="2">
        <v>617.74</v>
      </c>
      <c r="L910" s="2">
        <v>3271.87</v>
      </c>
      <c r="M910" s="2">
        <v>0</v>
      </c>
      <c r="N910" s="2">
        <v>0</v>
      </c>
      <c r="O910" s="3">
        <v>15.5</v>
      </c>
      <c r="P910" s="3">
        <v>0.81</v>
      </c>
      <c r="Q910" s="2">
        <v>3.24</v>
      </c>
      <c r="R910" s="2">
        <v>1.05</v>
      </c>
      <c r="S910" s="2">
        <v>5.64</v>
      </c>
      <c r="T910" s="2">
        <v>9.5</v>
      </c>
      <c r="U910" s="2">
        <v>1116.17</v>
      </c>
      <c r="V910" s="2">
        <f>SUM(tbl_ProfitPerTruck[[#This Row],[Truck_Fuel_Cost]:[Overhead_Allocation]])+SUM(K909:N910)</f>
        <v>5206.25</v>
      </c>
      <c r="W910" s="2">
        <f>tbl_ProfitPerTruck[[#This Row],[Final_Invoice_Amount]]-SUM(tbl_ProfitPerTruck[[#This Row],[Direct_Labor_COGS]:[Permit_Fees_COGS]])</f>
        <v>5644.71</v>
      </c>
      <c r="X910" s="2">
        <f>tbl_ProfitPerTruck[[#This Row],[Final_Invoice_Amount]]-tbl_ProfitPerTruck[[#This Row],[TTL_COSTS]]</f>
        <v>4328.07</v>
      </c>
    </row>
    <row r="911" spans="1:24" x14ac:dyDescent="0.35">
      <c r="A911" s="13">
        <v>45959</v>
      </c>
      <c r="B911" s="13" t="s">
        <v>956</v>
      </c>
      <c r="C911" s="1" t="s">
        <v>966</v>
      </c>
      <c r="D911" s="1" t="s">
        <v>23</v>
      </c>
      <c r="E911" s="1" t="s">
        <v>24</v>
      </c>
      <c r="F911" s="1" t="s">
        <v>25</v>
      </c>
      <c r="G911" s="1" t="s">
        <v>52</v>
      </c>
      <c r="H911" s="2">
        <v>9945.09</v>
      </c>
      <c r="I911" s="3">
        <v>12.72</v>
      </c>
      <c r="J911" s="2">
        <v>39.200000000000003</v>
      </c>
      <c r="K911" s="2">
        <v>498.42</v>
      </c>
      <c r="L911" s="2">
        <v>3809</v>
      </c>
      <c r="M911" s="2">
        <v>993.68</v>
      </c>
      <c r="N911" s="2">
        <v>0</v>
      </c>
      <c r="O911" s="3">
        <v>9.6999999999999993</v>
      </c>
      <c r="P911" s="3">
        <v>0.53</v>
      </c>
      <c r="Q911" s="2">
        <v>2.5099999999999998</v>
      </c>
      <c r="R911" s="2">
        <v>1.01</v>
      </c>
      <c r="S911" s="2">
        <v>5.57</v>
      </c>
      <c r="T911" s="2">
        <v>9.8699999999999992</v>
      </c>
      <c r="U911" s="2">
        <v>1093.79</v>
      </c>
      <c r="V911" s="2">
        <f>SUM(tbl_ProfitPerTruck[[#This Row],[Truck_Fuel_Cost]:[Overhead_Allocation]])+SUM(K910:N911)</f>
        <v>10303.459999999999</v>
      </c>
      <c r="W911" s="2">
        <f>tbl_ProfitPerTruck[[#This Row],[Final_Invoice_Amount]]-SUM(tbl_ProfitPerTruck[[#This Row],[Direct_Labor_COGS]:[Permit_Fees_COGS]])</f>
        <v>4643.99</v>
      </c>
      <c r="X911" s="2">
        <f>tbl_ProfitPerTruck[[#This Row],[Final_Invoice_Amount]]-tbl_ProfitPerTruck[[#This Row],[TTL_COSTS]]</f>
        <v>-358.36999999999898</v>
      </c>
    </row>
    <row r="912" spans="1:24" x14ac:dyDescent="0.35">
      <c r="A912" s="13">
        <v>45949</v>
      </c>
      <c r="B912" s="13" t="s">
        <v>956</v>
      </c>
      <c r="C912" s="1" t="s">
        <v>967</v>
      </c>
      <c r="D912" s="1" t="s">
        <v>28</v>
      </c>
      <c r="E912" s="1" t="s">
        <v>29</v>
      </c>
      <c r="F912" s="1" t="s">
        <v>34</v>
      </c>
      <c r="G912" s="1" t="s">
        <v>35</v>
      </c>
      <c r="H912" s="2">
        <v>931.04</v>
      </c>
      <c r="I912" s="3">
        <v>2.6</v>
      </c>
      <c r="J912" s="2">
        <v>40.159999999999997</v>
      </c>
      <c r="K912" s="2">
        <v>104.46</v>
      </c>
      <c r="L912" s="2">
        <v>112.52</v>
      </c>
      <c r="M912" s="2">
        <v>0</v>
      </c>
      <c r="N912" s="2">
        <v>0</v>
      </c>
      <c r="O912" s="3">
        <v>15.2</v>
      </c>
      <c r="P912" s="3">
        <v>0.76</v>
      </c>
      <c r="Q912" s="2">
        <v>3.29</v>
      </c>
      <c r="R912" s="2">
        <v>0.85</v>
      </c>
      <c r="S912" s="2">
        <v>7.16</v>
      </c>
      <c r="T912" s="2">
        <v>7.99</v>
      </c>
      <c r="U912" s="2">
        <v>97.68</v>
      </c>
      <c r="V912" s="2">
        <f>SUM(tbl_ProfitPerTruck[[#This Row],[Truck_Fuel_Cost]:[Overhead_Allocation]])+SUM(K911:N912)</f>
        <v>5635.0500000000011</v>
      </c>
      <c r="W912" s="2">
        <f>tbl_ProfitPerTruck[[#This Row],[Final_Invoice_Amount]]-SUM(tbl_ProfitPerTruck[[#This Row],[Direct_Labor_COGS]:[Permit_Fees_COGS]])</f>
        <v>714.06</v>
      </c>
      <c r="X912" s="2">
        <f>tbl_ProfitPerTruck[[#This Row],[Final_Invoice_Amount]]-tbl_ProfitPerTruck[[#This Row],[TTL_COSTS]]</f>
        <v>-4704.0100000000011</v>
      </c>
    </row>
    <row r="913" spans="1:24" x14ac:dyDescent="0.35">
      <c r="A913" s="13">
        <v>45951</v>
      </c>
      <c r="B913" s="13" t="s">
        <v>956</v>
      </c>
      <c r="C913" s="1" t="s">
        <v>968</v>
      </c>
      <c r="D913" s="1" t="s">
        <v>23</v>
      </c>
      <c r="E913" s="1" t="s">
        <v>24</v>
      </c>
      <c r="F913" s="1" t="s">
        <v>34</v>
      </c>
      <c r="G913" s="1" t="s">
        <v>35</v>
      </c>
      <c r="H913" s="2">
        <v>836.81</v>
      </c>
      <c r="I913" s="3">
        <v>2.72</v>
      </c>
      <c r="J913" s="2">
        <v>45.28</v>
      </c>
      <c r="K913" s="2">
        <v>123.28</v>
      </c>
      <c r="L913" s="2">
        <v>133.21</v>
      </c>
      <c r="M913" s="2">
        <v>0</v>
      </c>
      <c r="N913" s="2">
        <v>0</v>
      </c>
      <c r="O913" s="3">
        <v>16.8</v>
      </c>
      <c r="P913" s="3">
        <v>0.86</v>
      </c>
      <c r="Q913" s="2">
        <v>3.5</v>
      </c>
      <c r="R913" s="2">
        <v>1.51</v>
      </c>
      <c r="S913" s="2">
        <v>6.82</v>
      </c>
      <c r="T913" s="2">
        <v>11.64</v>
      </c>
      <c r="U913" s="2">
        <v>63.32</v>
      </c>
      <c r="V913" s="2">
        <f>SUM(tbl_ProfitPerTruck[[#This Row],[Truck_Fuel_Cost]:[Overhead_Allocation]])+SUM(K912:N913)</f>
        <v>560.26</v>
      </c>
      <c r="W913" s="2">
        <f>tbl_ProfitPerTruck[[#This Row],[Final_Invoice_Amount]]-SUM(tbl_ProfitPerTruck[[#This Row],[Direct_Labor_COGS]:[Permit_Fees_COGS]])</f>
        <v>580.31999999999994</v>
      </c>
      <c r="X913" s="2">
        <f>tbl_ProfitPerTruck[[#This Row],[Final_Invoice_Amount]]-tbl_ProfitPerTruck[[#This Row],[TTL_COSTS]]</f>
        <v>276.54999999999995</v>
      </c>
    </row>
    <row r="914" spans="1:24" x14ac:dyDescent="0.35">
      <c r="A914" s="13">
        <v>45937</v>
      </c>
      <c r="B914" s="13" t="s">
        <v>956</v>
      </c>
      <c r="C914" s="1" t="s">
        <v>969</v>
      </c>
      <c r="D914" s="1" t="s">
        <v>42</v>
      </c>
      <c r="E914" s="1" t="s">
        <v>24</v>
      </c>
      <c r="F914" s="1" t="s">
        <v>34</v>
      </c>
      <c r="G914" s="1" t="s">
        <v>52</v>
      </c>
      <c r="H914" s="2">
        <v>468.61</v>
      </c>
      <c r="I914" s="3">
        <v>4.18</v>
      </c>
      <c r="J914" s="2">
        <v>45.15</v>
      </c>
      <c r="K914" s="2">
        <v>188.58</v>
      </c>
      <c r="L914" s="2">
        <v>102.63</v>
      </c>
      <c r="M914" s="2">
        <v>0</v>
      </c>
      <c r="N914" s="2">
        <v>0</v>
      </c>
      <c r="O914" s="3">
        <v>20.8</v>
      </c>
      <c r="P914" s="3">
        <v>0.95</v>
      </c>
      <c r="Q914" s="2">
        <v>4.54</v>
      </c>
      <c r="R914" s="2">
        <v>1.91</v>
      </c>
      <c r="S914" s="2">
        <v>4.71</v>
      </c>
      <c r="T914" s="2">
        <v>8.2799999999999994</v>
      </c>
      <c r="U914" s="2">
        <v>33.65</v>
      </c>
      <c r="V914" s="2">
        <f>SUM(tbl_ProfitPerTruck[[#This Row],[Truck_Fuel_Cost]:[Overhead_Allocation]])+SUM(K913:N914)</f>
        <v>600.79000000000008</v>
      </c>
      <c r="W914" s="2">
        <f>tbl_ProfitPerTruck[[#This Row],[Final_Invoice_Amount]]-SUM(tbl_ProfitPerTruck[[#This Row],[Direct_Labor_COGS]:[Permit_Fees_COGS]])</f>
        <v>177.39999999999998</v>
      </c>
      <c r="X914" s="2">
        <f>tbl_ProfitPerTruck[[#This Row],[Final_Invoice_Amount]]-tbl_ProfitPerTruck[[#This Row],[TTL_COSTS]]</f>
        <v>-132.18000000000006</v>
      </c>
    </row>
    <row r="915" spans="1:24" x14ac:dyDescent="0.35">
      <c r="A915" s="13">
        <v>45933</v>
      </c>
      <c r="B915" s="13" t="s">
        <v>956</v>
      </c>
      <c r="C915" s="1" t="s">
        <v>970</v>
      </c>
      <c r="D915" s="1" t="s">
        <v>47</v>
      </c>
      <c r="E915" s="1" t="s">
        <v>29</v>
      </c>
      <c r="F915" s="1" t="s">
        <v>30</v>
      </c>
      <c r="G915" s="1" t="s">
        <v>37</v>
      </c>
      <c r="H915" s="2">
        <v>331.18</v>
      </c>
      <c r="I915" s="3">
        <v>0.92</v>
      </c>
      <c r="J915" s="2">
        <v>39.68</v>
      </c>
      <c r="K915" s="2">
        <v>36.31</v>
      </c>
      <c r="L915" s="2">
        <v>19.27</v>
      </c>
      <c r="M915" s="2">
        <v>0</v>
      </c>
      <c r="N915" s="2">
        <v>0</v>
      </c>
      <c r="O915" s="3">
        <v>14.3</v>
      </c>
      <c r="P915" s="3">
        <v>0.56999999999999995</v>
      </c>
      <c r="Q915" s="2">
        <v>3.56</v>
      </c>
      <c r="R915" s="2">
        <v>0.97</v>
      </c>
      <c r="S915" s="2">
        <v>5.43</v>
      </c>
      <c r="T915" s="2">
        <v>7.61</v>
      </c>
      <c r="U915" s="2">
        <v>37.049999999999997</v>
      </c>
      <c r="V915" s="2">
        <f>SUM(tbl_ProfitPerTruck[[#This Row],[Truck_Fuel_Cost]:[Overhead_Allocation]])+SUM(K914:N915)</f>
        <v>401.41</v>
      </c>
      <c r="W915" s="2">
        <f>tbl_ProfitPerTruck[[#This Row],[Final_Invoice_Amount]]-SUM(tbl_ProfitPerTruck[[#This Row],[Direct_Labor_COGS]:[Permit_Fees_COGS]])</f>
        <v>275.60000000000002</v>
      </c>
      <c r="X915" s="2">
        <f>tbl_ProfitPerTruck[[#This Row],[Final_Invoice_Amount]]-tbl_ProfitPerTruck[[#This Row],[TTL_COSTS]]</f>
        <v>-70.230000000000018</v>
      </c>
    </row>
    <row r="916" spans="1:24" x14ac:dyDescent="0.35">
      <c r="A916" s="13">
        <v>45933</v>
      </c>
      <c r="B916" s="13" t="s">
        <v>956</v>
      </c>
      <c r="C916" s="1" t="s">
        <v>971</v>
      </c>
      <c r="D916" s="1" t="s">
        <v>47</v>
      </c>
      <c r="E916" s="1" t="s">
        <v>29</v>
      </c>
      <c r="F916" s="1" t="s">
        <v>34</v>
      </c>
      <c r="G916" s="1" t="s">
        <v>35</v>
      </c>
      <c r="H916" s="2">
        <v>911.21</v>
      </c>
      <c r="I916" s="3">
        <v>3.22</v>
      </c>
      <c r="J916" s="2">
        <v>42.56</v>
      </c>
      <c r="K916" s="2">
        <v>137.04</v>
      </c>
      <c r="L916" s="2">
        <v>172.58</v>
      </c>
      <c r="M916" s="2">
        <v>0</v>
      </c>
      <c r="N916" s="2">
        <v>0</v>
      </c>
      <c r="O916" s="3">
        <v>14.5</v>
      </c>
      <c r="P916" s="3">
        <v>0.68</v>
      </c>
      <c r="Q916" s="2">
        <v>3.62</v>
      </c>
      <c r="R916" s="2">
        <v>1.64</v>
      </c>
      <c r="S916" s="2">
        <v>6.92</v>
      </c>
      <c r="T916" s="2">
        <v>8.3699999999999992</v>
      </c>
      <c r="U916" s="2">
        <v>102.73</v>
      </c>
      <c r="V916" s="2">
        <f>SUM(tbl_ProfitPerTruck[[#This Row],[Truck_Fuel_Cost]:[Overhead_Allocation]])+SUM(K915:N916)</f>
        <v>488.48</v>
      </c>
      <c r="W916" s="2">
        <f>tbl_ProfitPerTruck[[#This Row],[Final_Invoice_Amount]]-SUM(tbl_ProfitPerTruck[[#This Row],[Direct_Labor_COGS]:[Permit_Fees_COGS]])</f>
        <v>601.59</v>
      </c>
      <c r="X916" s="2">
        <f>tbl_ProfitPerTruck[[#This Row],[Final_Invoice_Amount]]-tbl_ProfitPerTruck[[#This Row],[TTL_COSTS]]</f>
        <v>422.73</v>
      </c>
    </row>
    <row r="917" spans="1:24" x14ac:dyDescent="0.35">
      <c r="A917" s="13">
        <v>45955</v>
      </c>
      <c r="B917" s="13" t="s">
        <v>956</v>
      </c>
      <c r="C917" s="1" t="s">
        <v>972</v>
      </c>
      <c r="D917" s="1" t="s">
        <v>28</v>
      </c>
      <c r="E917" s="1" t="s">
        <v>29</v>
      </c>
      <c r="F917" s="1" t="s">
        <v>34</v>
      </c>
      <c r="G917" s="1" t="s">
        <v>35</v>
      </c>
      <c r="H917" s="2">
        <v>599.75</v>
      </c>
      <c r="I917" s="3">
        <v>3.03</v>
      </c>
      <c r="J917" s="2">
        <v>42.39</v>
      </c>
      <c r="K917" s="2">
        <v>128.31</v>
      </c>
      <c r="L917" s="2">
        <v>93.17</v>
      </c>
      <c r="M917" s="2">
        <v>0</v>
      </c>
      <c r="N917" s="2">
        <v>0</v>
      </c>
      <c r="O917" s="3">
        <v>2</v>
      </c>
      <c r="P917" s="3">
        <v>0.28999999999999998</v>
      </c>
      <c r="Q917" s="2">
        <v>0.52</v>
      </c>
      <c r="R917" s="2">
        <v>0.12</v>
      </c>
      <c r="S917" s="2">
        <v>4.5199999999999996</v>
      </c>
      <c r="T917" s="2">
        <v>7.21</v>
      </c>
      <c r="U917" s="2">
        <v>44.77</v>
      </c>
      <c r="V917" s="2">
        <f>SUM(tbl_ProfitPerTruck[[#This Row],[Truck_Fuel_Cost]:[Overhead_Allocation]])+SUM(K916:N917)</f>
        <v>588.24</v>
      </c>
      <c r="W917" s="2">
        <f>tbl_ProfitPerTruck[[#This Row],[Final_Invoice_Amount]]-SUM(tbl_ProfitPerTruck[[#This Row],[Direct_Labor_COGS]:[Permit_Fees_COGS]])</f>
        <v>378.27</v>
      </c>
      <c r="X917" s="2">
        <f>tbl_ProfitPerTruck[[#This Row],[Final_Invoice_Amount]]-tbl_ProfitPerTruck[[#This Row],[TTL_COSTS]]</f>
        <v>11.509999999999991</v>
      </c>
    </row>
    <row r="918" spans="1:24" x14ac:dyDescent="0.35">
      <c r="A918" s="13">
        <v>45947</v>
      </c>
      <c r="B918" s="13" t="s">
        <v>956</v>
      </c>
      <c r="C918" s="1" t="s">
        <v>973</v>
      </c>
      <c r="D918" s="1" t="s">
        <v>42</v>
      </c>
      <c r="E918" s="1" t="s">
        <v>24</v>
      </c>
      <c r="F918" s="1" t="s">
        <v>25</v>
      </c>
      <c r="G918" s="1" t="s">
        <v>52</v>
      </c>
      <c r="H918" s="2">
        <v>11558.42</v>
      </c>
      <c r="I918" s="3">
        <v>10.77</v>
      </c>
      <c r="J918" s="2">
        <v>41.63</v>
      </c>
      <c r="K918" s="2">
        <v>448.16</v>
      </c>
      <c r="L918" s="2">
        <v>3790.19</v>
      </c>
      <c r="M918" s="2">
        <v>0</v>
      </c>
      <c r="N918" s="2">
        <v>214.67</v>
      </c>
      <c r="O918" s="3">
        <v>24.3</v>
      </c>
      <c r="P918" s="3">
        <v>1.25</v>
      </c>
      <c r="Q918" s="2">
        <v>6.42</v>
      </c>
      <c r="R918" s="2">
        <v>2.76</v>
      </c>
      <c r="S918" s="2">
        <v>6.03</v>
      </c>
      <c r="T918" s="2">
        <v>10.47</v>
      </c>
      <c r="U918" s="2">
        <v>771.04</v>
      </c>
      <c r="V918" s="2">
        <f>SUM(tbl_ProfitPerTruck[[#This Row],[Truck_Fuel_Cost]:[Overhead_Allocation]])+SUM(K917:N918)</f>
        <v>5471.22</v>
      </c>
      <c r="W918" s="2">
        <f>tbl_ProfitPerTruck[[#This Row],[Final_Invoice_Amount]]-SUM(tbl_ProfitPerTruck[[#This Row],[Direct_Labor_COGS]:[Permit_Fees_COGS]])</f>
        <v>7105.4</v>
      </c>
      <c r="X918" s="2">
        <f>tbl_ProfitPerTruck[[#This Row],[Final_Invoice_Amount]]-tbl_ProfitPerTruck[[#This Row],[TTL_COSTS]]</f>
        <v>6087.2</v>
      </c>
    </row>
    <row r="919" spans="1:24" x14ac:dyDescent="0.35">
      <c r="A919" s="13">
        <v>45943</v>
      </c>
      <c r="B919" s="13" t="s">
        <v>956</v>
      </c>
      <c r="C919" s="1" t="s">
        <v>974</v>
      </c>
      <c r="D919" s="1" t="s">
        <v>80</v>
      </c>
      <c r="E919" s="1" t="s">
        <v>29</v>
      </c>
      <c r="F919" s="1" t="s">
        <v>30</v>
      </c>
      <c r="G919" s="1" t="s">
        <v>37</v>
      </c>
      <c r="H919" s="2">
        <v>330.73</v>
      </c>
      <c r="I919" s="3">
        <v>1.57</v>
      </c>
      <c r="J919" s="2">
        <v>52.9</v>
      </c>
      <c r="K919" s="2">
        <v>82.79</v>
      </c>
      <c r="L919" s="2">
        <v>26.28</v>
      </c>
      <c r="M919" s="2">
        <v>0</v>
      </c>
      <c r="N919" s="2">
        <v>0</v>
      </c>
      <c r="O919" s="3">
        <v>12.2</v>
      </c>
      <c r="P919" s="3">
        <v>0.72</v>
      </c>
      <c r="Q919" s="2">
        <v>3.38</v>
      </c>
      <c r="R919" s="2">
        <v>1.05</v>
      </c>
      <c r="S919" s="2">
        <v>6.9</v>
      </c>
      <c r="T919" s="2">
        <v>11.82</v>
      </c>
      <c r="U919" s="2">
        <v>25</v>
      </c>
      <c r="V919" s="2">
        <f>SUM(tbl_ProfitPerTruck[[#This Row],[Truck_Fuel_Cost]:[Overhead_Allocation]])+SUM(K918:N919)</f>
        <v>4610.24</v>
      </c>
      <c r="W919" s="2">
        <f>tbl_ProfitPerTruck[[#This Row],[Final_Invoice_Amount]]-SUM(tbl_ProfitPerTruck[[#This Row],[Direct_Labor_COGS]:[Permit_Fees_COGS]])</f>
        <v>221.66000000000003</v>
      </c>
      <c r="X919" s="2">
        <f>tbl_ProfitPerTruck[[#This Row],[Final_Invoice_Amount]]-tbl_ProfitPerTruck[[#This Row],[TTL_COSTS]]</f>
        <v>-4279.51</v>
      </c>
    </row>
    <row r="920" spans="1:24" x14ac:dyDescent="0.35">
      <c r="A920" s="13">
        <v>45949</v>
      </c>
      <c r="B920" s="13" t="s">
        <v>956</v>
      </c>
      <c r="C920" s="1" t="s">
        <v>975</v>
      </c>
      <c r="D920" s="1" t="s">
        <v>23</v>
      </c>
      <c r="E920" s="1" t="s">
        <v>24</v>
      </c>
      <c r="F920" s="1" t="s">
        <v>25</v>
      </c>
      <c r="G920" s="1" t="s">
        <v>26</v>
      </c>
      <c r="H920" s="2">
        <v>9734</v>
      </c>
      <c r="I920" s="3">
        <v>7.84</v>
      </c>
      <c r="J920" s="2">
        <v>46.68</v>
      </c>
      <c r="K920" s="2">
        <v>366.12</v>
      </c>
      <c r="L920" s="2">
        <v>3071.37</v>
      </c>
      <c r="M920" s="2">
        <v>0</v>
      </c>
      <c r="N920" s="2">
        <v>0</v>
      </c>
      <c r="O920" s="3">
        <v>25.6</v>
      </c>
      <c r="P920" s="3">
        <v>1.23</v>
      </c>
      <c r="Q920" s="2">
        <v>6.44</v>
      </c>
      <c r="R920" s="2">
        <v>2.59</v>
      </c>
      <c r="S920" s="2">
        <v>6.5</v>
      </c>
      <c r="T920" s="2">
        <v>11.35</v>
      </c>
      <c r="U920" s="2">
        <v>1092.22</v>
      </c>
      <c r="V920" s="2">
        <f>SUM(tbl_ProfitPerTruck[[#This Row],[Truck_Fuel_Cost]:[Overhead_Allocation]])+SUM(K919:N920)</f>
        <v>4665.66</v>
      </c>
      <c r="W920" s="2">
        <f>tbl_ProfitPerTruck[[#This Row],[Final_Invoice_Amount]]-SUM(tbl_ProfitPerTruck[[#This Row],[Direct_Labor_COGS]:[Permit_Fees_COGS]])</f>
        <v>6296.51</v>
      </c>
      <c r="X920" s="2">
        <f>tbl_ProfitPerTruck[[#This Row],[Final_Invoice_Amount]]-tbl_ProfitPerTruck[[#This Row],[TTL_COSTS]]</f>
        <v>5068.34</v>
      </c>
    </row>
    <row r="921" spans="1:24" x14ac:dyDescent="0.35">
      <c r="A921" s="13">
        <v>45958</v>
      </c>
      <c r="B921" s="13" t="s">
        <v>956</v>
      </c>
      <c r="C921" s="1" t="s">
        <v>976</v>
      </c>
      <c r="D921" s="1" t="s">
        <v>47</v>
      </c>
      <c r="E921" s="1" t="s">
        <v>29</v>
      </c>
      <c r="F921" s="1" t="s">
        <v>34</v>
      </c>
      <c r="G921" s="1" t="s">
        <v>31</v>
      </c>
      <c r="H921" s="2">
        <v>557.12</v>
      </c>
      <c r="I921" s="3">
        <v>2.75</v>
      </c>
      <c r="J921" s="2">
        <v>49.58</v>
      </c>
      <c r="K921" s="2">
        <v>136.4</v>
      </c>
      <c r="L921" s="2">
        <v>122.92</v>
      </c>
      <c r="M921" s="2">
        <v>0</v>
      </c>
      <c r="N921" s="2">
        <v>0</v>
      </c>
      <c r="O921" s="3">
        <v>15.7</v>
      </c>
      <c r="P921" s="3">
        <v>0.83</v>
      </c>
      <c r="Q921" s="2">
        <v>3.75</v>
      </c>
      <c r="R921" s="2">
        <v>1.28</v>
      </c>
      <c r="S921" s="2">
        <v>6.78</v>
      </c>
      <c r="T921" s="2">
        <v>7.34</v>
      </c>
      <c r="U921" s="2">
        <v>55.93</v>
      </c>
      <c r="V921" s="2">
        <f>SUM(tbl_ProfitPerTruck[[#This Row],[Truck_Fuel_Cost]:[Overhead_Allocation]])+SUM(K920:N921)</f>
        <v>3771.89</v>
      </c>
      <c r="W921" s="2">
        <f>tbl_ProfitPerTruck[[#This Row],[Final_Invoice_Amount]]-SUM(tbl_ProfitPerTruck[[#This Row],[Direct_Labor_COGS]:[Permit_Fees_COGS]])</f>
        <v>297.8</v>
      </c>
      <c r="X921" s="2">
        <f>tbl_ProfitPerTruck[[#This Row],[Final_Invoice_Amount]]-tbl_ProfitPerTruck[[#This Row],[TTL_COSTS]]</f>
        <v>-3214.77</v>
      </c>
    </row>
    <row r="922" spans="1:24" x14ac:dyDescent="0.35">
      <c r="A922" s="13">
        <v>45959</v>
      </c>
      <c r="B922" s="13" t="s">
        <v>956</v>
      </c>
      <c r="C922" s="1" t="s">
        <v>977</v>
      </c>
      <c r="D922" s="1" t="s">
        <v>113</v>
      </c>
      <c r="E922" s="1" t="s">
        <v>29</v>
      </c>
      <c r="F922" s="1" t="s">
        <v>34</v>
      </c>
      <c r="G922" s="1" t="s">
        <v>37</v>
      </c>
      <c r="H922" s="2">
        <v>554.11</v>
      </c>
      <c r="I922" s="3">
        <v>1.89</v>
      </c>
      <c r="J922" s="2">
        <v>39.590000000000003</v>
      </c>
      <c r="K922" s="2">
        <v>74.92</v>
      </c>
      <c r="L922" s="2">
        <v>154.47</v>
      </c>
      <c r="M922" s="2">
        <v>0</v>
      </c>
      <c r="N922" s="2">
        <v>0</v>
      </c>
      <c r="O922" s="3">
        <v>4.9000000000000004</v>
      </c>
      <c r="P922" s="3">
        <v>0.42</v>
      </c>
      <c r="Q922" s="2">
        <v>0.93</v>
      </c>
      <c r="R922" s="2">
        <v>0.49</v>
      </c>
      <c r="S922" s="2">
        <v>4.66</v>
      </c>
      <c r="T922" s="2">
        <v>7.15</v>
      </c>
      <c r="U922" s="2">
        <v>36.75</v>
      </c>
      <c r="V922" s="2">
        <f>SUM(tbl_ProfitPerTruck[[#This Row],[Truck_Fuel_Cost]:[Overhead_Allocation]])+SUM(K921:N922)</f>
        <v>538.69000000000005</v>
      </c>
      <c r="W922" s="2">
        <f>tbl_ProfitPerTruck[[#This Row],[Final_Invoice_Amount]]-SUM(tbl_ProfitPerTruck[[#This Row],[Direct_Labor_COGS]:[Permit_Fees_COGS]])</f>
        <v>324.72000000000003</v>
      </c>
      <c r="X922" s="2">
        <f>tbl_ProfitPerTruck[[#This Row],[Final_Invoice_Amount]]-tbl_ProfitPerTruck[[#This Row],[TTL_COSTS]]</f>
        <v>15.419999999999959</v>
      </c>
    </row>
    <row r="923" spans="1:24" x14ac:dyDescent="0.35">
      <c r="A923" s="13">
        <v>45957</v>
      </c>
      <c r="B923" s="13" t="s">
        <v>956</v>
      </c>
      <c r="C923" s="1" t="s">
        <v>978</v>
      </c>
      <c r="D923" s="1" t="s">
        <v>83</v>
      </c>
      <c r="E923" s="1" t="s">
        <v>29</v>
      </c>
      <c r="F923" s="1" t="s">
        <v>30</v>
      </c>
      <c r="G923" s="1" t="s">
        <v>52</v>
      </c>
      <c r="H923" s="2">
        <v>372.11</v>
      </c>
      <c r="I923" s="3">
        <v>0.88</v>
      </c>
      <c r="J923" s="2">
        <v>51.99</v>
      </c>
      <c r="K923" s="2">
        <v>45.62</v>
      </c>
      <c r="L923" s="2">
        <v>32.43</v>
      </c>
      <c r="M923" s="2">
        <v>0</v>
      </c>
      <c r="N923" s="2">
        <v>0</v>
      </c>
      <c r="O923" s="3">
        <v>2</v>
      </c>
      <c r="P923" s="3">
        <v>0.15</v>
      </c>
      <c r="Q923" s="2">
        <v>0.43</v>
      </c>
      <c r="R923" s="2">
        <v>0.21</v>
      </c>
      <c r="S923" s="2">
        <v>6.21</v>
      </c>
      <c r="T923" s="2">
        <v>7.46</v>
      </c>
      <c r="U923" s="2">
        <v>31.93</v>
      </c>
      <c r="V923" s="2">
        <f>SUM(tbl_ProfitPerTruck[[#This Row],[Truck_Fuel_Cost]:[Overhead_Allocation]])+SUM(K922:N923)</f>
        <v>353.68</v>
      </c>
      <c r="W923" s="2">
        <f>tbl_ProfitPerTruck[[#This Row],[Final_Invoice_Amount]]-SUM(tbl_ProfitPerTruck[[#This Row],[Direct_Labor_COGS]:[Permit_Fees_COGS]])</f>
        <v>294.06</v>
      </c>
      <c r="X923" s="2">
        <f>tbl_ProfitPerTruck[[#This Row],[Final_Invoice_Amount]]-tbl_ProfitPerTruck[[#This Row],[TTL_COSTS]]</f>
        <v>18.430000000000007</v>
      </c>
    </row>
    <row r="924" spans="1:24" x14ac:dyDescent="0.35">
      <c r="A924" s="13">
        <v>45957</v>
      </c>
      <c r="B924" s="13" t="s">
        <v>956</v>
      </c>
      <c r="C924" s="1" t="s">
        <v>979</v>
      </c>
      <c r="D924" s="1" t="s">
        <v>80</v>
      </c>
      <c r="E924" s="1" t="s">
        <v>29</v>
      </c>
      <c r="F924" s="1" t="s">
        <v>34</v>
      </c>
      <c r="G924" s="1" t="s">
        <v>26</v>
      </c>
      <c r="H924" s="2">
        <v>1202.67</v>
      </c>
      <c r="I924" s="3">
        <v>1.95</v>
      </c>
      <c r="J924" s="2">
        <v>42.7</v>
      </c>
      <c r="K924" s="2">
        <v>83.36</v>
      </c>
      <c r="L924" s="2">
        <v>193.81</v>
      </c>
      <c r="M924" s="2">
        <v>0</v>
      </c>
      <c r="N924" s="2">
        <v>0</v>
      </c>
      <c r="O924" s="3">
        <v>25.8</v>
      </c>
      <c r="P924" s="3">
        <v>1.36</v>
      </c>
      <c r="Q924" s="2">
        <v>5.08</v>
      </c>
      <c r="R924" s="2">
        <v>1.37</v>
      </c>
      <c r="S924" s="2">
        <v>5.86</v>
      </c>
      <c r="T924" s="2">
        <v>11.01</v>
      </c>
      <c r="U924" s="2">
        <v>127.84</v>
      </c>
      <c r="V924" s="2">
        <f>SUM(tbl_ProfitPerTruck[[#This Row],[Truck_Fuel_Cost]:[Overhead_Allocation]])+SUM(K923:N924)</f>
        <v>506.38</v>
      </c>
      <c r="W924" s="2">
        <f>tbl_ProfitPerTruck[[#This Row],[Final_Invoice_Amount]]-SUM(tbl_ProfitPerTruck[[#This Row],[Direct_Labor_COGS]:[Permit_Fees_COGS]])</f>
        <v>925.5</v>
      </c>
      <c r="X924" s="2">
        <f>tbl_ProfitPerTruck[[#This Row],[Final_Invoice_Amount]]-tbl_ProfitPerTruck[[#This Row],[TTL_COSTS]]</f>
        <v>696.29000000000008</v>
      </c>
    </row>
    <row r="925" spans="1:24" x14ac:dyDescent="0.35">
      <c r="A925" s="13">
        <v>45944</v>
      </c>
      <c r="B925" s="13" t="s">
        <v>956</v>
      </c>
      <c r="C925" s="1" t="s">
        <v>980</v>
      </c>
      <c r="D925" s="1" t="s">
        <v>83</v>
      </c>
      <c r="E925" s="1" t="s">
        <v>29</v>
      </c>
      <c r="F925" s="1" t="s">
        <v>30</v>
      </c>
      <c r="G925" s="1" t="s">
        <v>37</v>
      </c>
      <c r="H925" s="2">
        <v>339.85</v>
      </c>
      <c r="I925" s="3">
        <v>1.48</v>
      </c>
      <c r="J925" s="2">
        <v>46.33</v>
      </c>
      <c r="K925" s="2">
        <v>68.63</v>
      </c>
      <c r="L925" s="2">
        <v>30.27</v>
      </c>
      <c r="M925" s="2">
        <v>0</v>
      </c>
      <c r="N925" s="2">
        <v>0</v>
      </c>
      <c r="O925" s="3">
        <v>26.3</v>
      </c>
      <c r="P925" s="3">
        <v>1.17</v>
      </c>
      <c r="Q925" s="2">
        <v>4.9800000000000004</v>
      </c>
      <c r="R925" s="2">
        <v>2.44</v>
      </c>
      <c r="S925" s="2">
        <v>5.8</v>
      </c>
      <c r="T925" s="2">
        <v>9.1300000000000008</v>
      </c>
      <c r="U925" s="2">
        <v>31.13</v>
      </c>
      <c r="V925" s="2">
        <f>SUM(tbl_ProfitPerTruck[[#This Row],[Truck_Fuel_Cost]:[Overhead_Allocation]])+SUM(K924:N925)</f>
        <v>429.55</v>
      </c>
      <c r="W925" s="2">
        <f>tbl_ProfitPerTruck[[#This Row],[Final_Invoice_Amount]]-SUM(tbl_ProfitPerTruck[[#This Row],[Direct_Labor_COGS]:[Permit_Fees_COGS]])</f>
        <v>240.95000000000005</v>
      </c>
      <c r="X925" s="2">
        <f>tbl_ProfitPerTruck[[#This Row],[Final_Invoice_Amount]]-tbl_ProfitPerTruck[[#This Row],[TTL_COSTS]]</f>
        <v>-89.699999999999989</v>
      </c>
    </row>
    <row r="926" spans="1:24" x14ac:dyDescent="0.35">
      <c r="A926" s="13">
        <v>45961</v>
      </c>
      <c r="B926" s="13" t="s">
        <v>956</v>
      </c>
      <c r="C926" s="1" t="s">
        <v>981</v>
      </c>
      <c r="D926" s="1" t="s">
        <v>33</v>
      </c>
      <c r="E926" s="1" t="s">
        <v>29</v>
      </c>
      <c r="F926" s="1" t="s">
        <v>30</v>
      </c>
      <c r="G926" s="1" t="s">
        <v>37</v>
      </c>
      <c r="H926" s="2">
        <v>275.70999999999998</v>
      </c>
      <c r="I926" s="3">
        <v>1.59</v>
      </c>
      <c r="J926" s="2">
        <v>46.52</v>
      </c>
      <c r="K926" s="2">
        <v>73.81</v>
      </c>
      <c r="L926" s="2">
        <v>10.59</v>
      </c>
      <c r="M926" s="2">
        <v>0</v>
      </c>
      <c r="N926" s="2">
        <v>0</v>
      </c>
      <c r="O926" s="3">
        <v>31.9</v>
      </c>
      <c r="P926" s="3">
        <v>1.51</v>
      </c>
      <c r="Q926" s="2">
        <v>6.88</v>
      </c>
      <c r="R926" s="2">
        <v>3.37</v>
      </c>
      <c r="S926" s="2">
        <v>6.77</v>
      </c>
      <c r="T926" s="2">
        <v>11.55</v>
      </c>
      <c r="U926" s="2">
        <v>25</v>
      </c>
      <c r="V926" s="2">
        <f>SUM(tbl_ProfitPerTruck[[#This Row],[Truck_Fuel_Cost]:[Overhead_Allocation]])+SUM(K925:N926)</f>
        <v>236.86999999999998</v>
      </c>
      <c r="W926" s="2">
        <f>tbl_ProfitPerTruck[[#This Row],[Final_Invoice_Amount]]-SUM(tbl_ProfitPerTruck[[#This Row],[Direct_Labor_COGS]:[Permit_Fees_COGS]])</f>
        <v>191.30999999999997</v>
      </c>
      <c r="X926" s="2">
        <f>tbl_ProfitPerTruck[[#This Row],[Final_Invoice_Amount]]-tbl_ProfitPerTruck[[#This Row],[TTL_COSTS]]</f>
        <v>38.840000000000003</v>
      </c>
    </row>
    <row r="927" spans="1:24" x14ac:dyDescent="0.35">
      <c r="A927" s="13">
        <v>45960</v>
      </c>
      <c r="B927" s="13" t="s">
        <v>956</v>
      </c>
      <c r="C927" s="1" t="s">
        <v>982</v>
      </c>
      <c r="D927" s="1" t="s">
        <v>39</v>
      </c>
      <c r="E927" s="1" t="s">
        <v>40</v>
      </c>
      <c r="F927" s="1" t="s">
        <v>34</v>
      </c>
      <c r="G927" s="1" t="s">
        <v>26</v>
      </c>
      <c r="H927" s="2">
        <v>1492.44</v>
      </c>
      <c r="I927" s="3">
        <v>1.7</v>
      </c>
      <c r="J927" s="2">
        <v>45.07</v>
      </c>
      <c r="K927" s="2">
        <v>76.680000000000007</v>
      </c>
      <c r="L927" s="2">
        <v>360.29</v>
      </c>
      <c r="M927" s="2">
        <v>0</v>
      </c>
      <c r="N927" s="2">
        <v>0</v>
      </c>
      <c r="O927" s="3">
        <v>18.7</v>
      </c>
      <c r="P927" s="3">
        <v>0.97</v>
      </c>
      <c r="Q927" s="2">
        <v>4.68</v>
      </c>
      <c r="R927" s="2">
        <v>1.87</v>
      </c>
      <c r="S927" s="2">
        <v>5.86</v>
      </c>
      <c r="T927" s="2">
        <v>9.3699999999999992</v>
      </c>
      <c r="U927" s="2">
        <v>131.44</v>
      </c>
      <c r="V927" s="2">
        <f>SUM(tbl_ProfitPerTruck[[#This Row],[Truck_Fuel_Cost]:[Overhead_Allocation]])+SUM(K926:N927)</f>
        <v>674.59</v>
      </c>
      <c r="W927" s="2">
        <f>tbl_ProfitPerTruck[[#This Row],[Final_Invoice_Amount]]-SUM(tbl_ProfitPerTruck[[#This Row],[Direct_Labor_COGS]:[Permit_Fees_COGS]])</f>
        <v>1055.47</v>
      </c>
      <c r="X927" s="2">
        <f>tbl_ProfitPerTruck[[#This Row],[Final_Invoice_Amount]]-tbl_ProfitPerTruck[[#This Row],[TTL_COSTS]]</f>
        <v>817.85</v>
      </c>
    </row>
    <row r="928" spans="1:24" x14ac:dyDescent="0.35">
      <c r="A928" s="13">
        <v>45942</v>
      </c>
      <c r="B928" s="13" t="s">
        <v>956</v>
      </c>
      <c r="C928" s="1" t="s">
        <v>983</v>
      </c>
      <c r="D928" s="1" t="s">
        <v>42</v>
      </c>
      <c r="E928" s="1" t="s">
        <v>24</v>
      </c>
      <c r="F928" s="1" t="s">
        <v>25</v>
      </c>
      <c r="G928" s="1" t="s">
        <v>43</v>
      </c>
      <c r="H928" s="2">
        <v>8918.4599999999991</v>
      </c>
      <c r="I928" s="3">
        <v>13.84</v>
      </c>
      <c r="J928" s="2">
        <v>48.9</v>
      </c>
      <c r="K928" s="2">
        <v>676.73</v>
      </c>
      <c r="L928" s="2">
        <v>3022.23</v>
      </c>
      <c r="M928" s="2">
        <v>0</v>
      </c>
      <c r="N928" s="2">
        <v>0</v>
      </c>
      <c r="O928" s="3">
        <v>21.3</v>
      </c>
      <c r="P928" s="3">
        <v>0.93</v>
      </c>
      <c r="Q928" s="2">
        <v>4.2</v>
      </c>
      <c r="R928" s="2">
        <v>1.07</v>
      </c>
      <c r="S928" s="2">
        <v>6.65</v>
      </c>
      <c r="T928" s="2">
        <v>7.56</v>
      </c>
      <c r="U928" s="2">
        <v>665.59</v>
      </c>
      <c r="V928" s="2">
        <f>SUM(tbl_ProfitPerTruck[[#This Row],[Truck_Fuel_Cost]:[Overhead_Allocation]])+SUM(K927:N928)</f>
        <v>4821</v>
      </c>
      <c r="W928" s="2">
        <f>tbl_ProfitPerTruck[[#This Row],[Final_Invoice_Amount]]-SUM(tbl_ProfitPerTruck[[#This Row],[Direct_Labor_COGS]:[Permit_Fees_COGS]])</f>
        <v>5219.4999999999991</v>
      </c>
      <c r="X928" s="2">
        <f>tbl_ProfitPerTruck[[#This Row],[Final_Invoice_Amount]]-tbl_ProfitPerTruck[[#This Row],[TTL_COSTS]]</f>
        <v>4097.4599999999991</v>
      </c>
    </row>
    <row r="929" spans="1:24" x14ac:dyDescent="0.35">
      <c r="A929" s="13">
        <v>45934</v>
      </c>
      <c r="B929" s="13" t="s">
        <v>956</v>
      </c>
      <c r="C929" s="1" t="s">
        <v>984</v>
      </c>
      <c r="D929" s="1" t="s">
        <v>39</v>
      </c>
      <c r="E929" s="1" t="s">
        <v>40</v>
      </c>
      <c r="F929" s="1" t="s">
        <v>34</v>
      </c>
      <c r="G929" s="1" t="s">
        <v>31</v>
      </c>
      <c r="H929" s="2">
        <v>1351.12</v>
      </c>
      <c r="I929" s="3">
        <v>1.56</v>
      </c>
      <c r="J929" s="2">
        <v>38.270000000000003</v>
      </c>
      <c r="K929" s="2">
        <v>59.55</v>
      </c>
      <c r="L929" s="2">
        <v>243.11</v>
      </c>
      <c r="M929" s="2">
        <v>0</v>
      </c>
      <c r="N929" s="2">
        <v>0</v>
      </c>
      <c r="O929" s="3">
        <v>28.1</v>
      </c>
      <c r="P929" s="3">
        <v>1.2</v>
      </c>
      <c r="Q929" s="2">
        <v>7.29</v>
      </c>
      <c r="R929" s="2">
        <v>1.88</v>
      </c>
      <c r="S929" s="2">
        <v>5.88</v>
      </c>
      <c r="T929" s="2">
        <v>9.4</v>
      </c>
      <c r="U929" s="2">
        <v>126.52</v>
      </c>
      <c r="V929" s="2">
        <f>SUM(tbl_ProfitPerTruck[[#This Row],[Truck_Fuel_Cost]:[Overhead_Allocation]])+SUM(K928:N929)</f>
        <v>4152.59</v>
      </c>
      <c r="W929" s="2">
        <f>tbl_ProfitPerTruck[[#This Row],[Final_Invoice_Amount]]-SUM(tbl_ProfitPerTruck[[#This Row],[Direct_Labor_COGS]:[Permit_Fees_COGS]])</f>
        <v>1048.4599999999998</v>
      </c>
      <c r="X929" s="2">
        <f>tbl_ProfitPerTruck[[#This Row],[Final_Invoice_Amount]]-tbl_ProfitPerTruck[[#This Row],[TTL_COSTS]]</f>
        <v>-2801.4700000000003</v>
      </c>
    </row>
    <row r="930" spans="1:24" x14ac:dyDescent="0.35">
      <c r="A930" s="13">
        <v>45937</v>
      </c>
      <c r="B930" s="13" t="s">
        <v>956</v>
      </c>
      <c r="C930" s="1" t="s">
        <v>985</v>
      </c>
      <c r="D930" s="1" t="s">
        <v>42</v>
      </c>
      <c r="E930" s="1" t="s">
        <v>24</v>
      </c>
      <c r="F930" s="1" t="s">
        <v>25</v>
      </c>
      <c r="G930" s="1" t="s">
        <v>31</v>
      </c>
      <c r="H930" s="2">
        <v>12535.97</v>
      </c>
      <c r="I930" s="3">
        <v>8.77</v>
      </c>
      <c r="J930" s="2">
        <v>48.1</v>
      </c>
      <c r="K930" s="2">
        <v>422.04</v>
      </c>
      <c r="L930" s="2">
        <v>4228.95</v>
      </c>
      <c r="M930" s="2">
        <v>0</v>
      </c>
      <c r="N930" s="2">
        <v>193.22</v>
      </c>
      <c r="O930" s="3">
        <v>24.4</v>
      </c>
      <c r="P930" s="3">
        <v>1.01</v>
      </c>
      <c r="Q930" s="2">
        <v>6.65</v>
      </c>
      <c r="R930" s="2">
        <v>2.25</v>
      </c>
      <c r="S930" s="2">
        <v>5.1100000000000003</v>
      </c>
      <c r="T930" s="2">
        <v>11.6</v>
      </c>
      <c r="U930" s="2">
        <v>1440.33</v>
      </c>
      <c r="V930" s="2">
        <f>SUM(tbl_ProfitPerTruck[[#This Row],[Truck_Fuel_Cost]:[Overhead_Allocation]])+SUM(K929:N930)</f>
        <v>6612.8099999999995</v>
      </c>
      <c r="W930" s="2">
        <f>tbl_ProfitPerTruck[[#This Row],[Final_Invoice_Amount]]-SUM(tbl_ProfitPerTruck[[#This Row],[Direct_Labor_COGS]:[Permit_Fees_COGS]])</f>
        <v>7691.7599999999993</v>
      </c>
      <c r="X930" s="2">
        <f>tbl_ProfitPerTruck[[#This Row],[Final_Invoice_Amount]]-tbl_ProfitPerTruck[[#This Row],[TTL_COSTS]]</f>
        <v>5923.16</v>
      </c>
    </row>
    <row r="931" spans="1:24" x14ac:dyDescent="0.35">
      <c r="A931" s="13">
        <v>45942</v>
      </c>
      <c r="B931" s="13" t="s">
        <v>956</v>
      </c>
      <c r="C931" s="1" t="s">
        <v>986</v>
      </c>
      <c r="D931" s="1" t="s">
        <v>42</v>
      </c>
      <c r="E931" s="1" t="s">
        <v>24</v>
      </c>
      <c r="F931" s="1" t="s">
        <v>25</v>
      </c>
      <c r="G931" s="1" t="s">
        <v>31</v>
      </c>
      <c r="H931" s="2">
        <v>6730.39</v>
      </c>
      <c r="I931" s="3">
        <v>11.5</v>
      </c>
      <c r="J931" s="2">
        <v>48.56</v>
      </c>
      <c r="K931" s="2">
        <v>558.66999999999996</v>
      </c>
      <c r="L931" s="2">
        <v>2141.4299999999998</v>
      </c>
      <c r="M931" s="2">
        <v>340.61</v>
      </c>
      <c r="N931" s="2">
        <v>0</v>
      </c>
      <c r="O931" s="3">
        <v>28.1</v>
      </c>
      <c r="P931" s="3">
        <v>1.21</v>
      </c>
      <c r="Q931" s="2">
        <v>7.13</v>
      </c>
      <c r="R931" s="2">
        <v>2.29</v>
      </c>
      <c r="S931" s="2">
        <v>5.47</v>
      </c>
      <c r="T931" s="2">
        <v>11.28</v>
      </c>
      <c r="U931" s="2">
        <v>643.54</v>
      </c>
      <c r="V931" s="2">
        <f>SUM(tbl_ProfitPerTruck[[#This Row],[Truck_Fuel_Cost]:[Overhead_Allocation]])+SUM(K930:N931)</f>
        <v>8554.6299999999992</v>
      </c>
      <c r="W931" s="2">
        <f>tbl_ProfitPerTruck[[#This Row],[Final_Invoice_Amount]]-SUM(tbl_ProfitPerTruck[[#This Row],[Direct_Labor_COGS]:[Permit_Fees_COGS]])</f>
        <v>3689.6800000000003</v>
      </c>
      <c r="X931" s="2">
        <f>tbl_ProfitPerTruck[[#This Row],[Final_Invoice_Amount]]-tbl_ProfitPerTruck[[#This Row],[TTL_COSTS]]</f>
        <v>-1824.2399999999989</v>
      </c>
    </row>
    <row r="932" spans="1:24" x14ac:dyDescent="0.35">
      <c r="A932" s="13">
        <v>45948</v>
      </c>
      <c r="B932" s="13" t="s">
        <v>956</v>
      </c>
      <c r="C932" s="1" t="s">
        <v>987</v>
      </c>
      <c r="D932" s="1" t="s">
        <v>83</v>
      </c>
      <c r="E932" s="1" t="s">
        <v>29</v>
      </c>
      <c r="F932" s="1" t="s">
        <v>34</v>
      </c>
      <c r="G932" s="1" t="s">
        <v>43</v>
      </c>
      <c r="H932" s="2">
        <v>1005.88</v>
      </c>
      <c r="I932" s="3">
        <v>3.64</v>
      </c>
      <c r="J932" s="2">
        <v>40.21</v>
      </c>
      <c r="K932" s="2">
        <v>146.53</v>
      </c>
      <c r="L932" s="2">
        <v>244.03</v>
      </c>
      <c r="M932" s="2">
        <v>0</v>
      </c>
      <c r="N932" s="2">
        <v>0</v>
      </c>
      <c r="O932" s="3">
        <v>14.2</v>
      </c>
      <c r="P932" s="3">
        <v>0.67</v>
      </c>
      <c r="Q932" s="2">
        <v>2.68</v>
      </c>
      <c r="R932" s="2">
        <v>1.19</v>
      </c>
      <c r="S932" s="2">
        <v>4.7699999999999996</v>
      </c>
      <c r="T932" s="2">
        <v>7.64</v>
      </c>
      <c r="U932" s="2">
        <v>74.81</v>
      </c>
      <c r="V932" s="2">
        <f>SUM(tbl_ProfitPerTruck[[#This Row],[Truck_Fuel_Cost]:[Overhead_Allocation]])+SUM(K931:N932)</f>
        <v>3522.3600000000006</v>
      </c>
      <c r="W932" s="2">
        <f>tbl_ProfitPerTruck[[#This Row],[Final_Invoice_Amount]]-SUM(tbl_ProfitPerTruck[[#This Row],[Direct_Labor_COGS]:[Permit_Fees_COGS]])</f>
        <v>615.31999999999994</v>
      </c>
      <c r="X932" s="2">
        <f>tbl_ProfitPerTruck[[#This Row],[Final_Invoice_Amount]]-tbl_ProfitPerTruck[[#This Row],[TTL_COSTS]]</f>
        <v>-2516.4800000000005</v>
      </c>
    </row>
    <row r="933" spans="1:24" x14ac:dyDescent="0.35">
      <c r="A933" s="13">
        <v>45951</v>
      </c>
      <c r="B933" s="13" t="s">
        <v>956</v>
      </c>
      <c r="C933" s="1" t="s">
        <v>988</v>
      </c>
      <c r="D933" s="1" t="s">
        <v>57</v>
      </c>
      <c r="E933" s="1" t="s">
        <v>24</v>
      </c>
      <c r="F933" s="1" t="s">
        <v>25</v>
      </c>
      <c r="G933" s="1" t="s">
        <v>31</v>
      </c>
      <c r="H933" s="2">
        <v>8252.7099999999991</v>
      </c>
      <c r="I933" s="3">
        <v>13.85</v>
      </c>
      <c r="J933" s="2">
        <v>41.64</v>
      </c>
      <c r="K933" s="2">
        <v>576.75</v>
      </c>
      <c r="L933" s="2">
        <v>2465.62</v>
      </c>
      <c r="M933" s="2">
        <v>0</v>
      </c>
      <c r="N933" s="2">
        <v>0</v>
      </c>
      <c r="O933" s="3">
        <v>14.4</v>
      </c>
      <c r="P933" s="3">
        <v>0.76</v>
      </c>
      <c r="Q933" s="2">
        <v>2.62</v>
      </c>
      <c r="R933" s="2">
        <v>0.84</v>
      </c>
      <c r="S933" s="2">
        <v>7.03</v>
      </c>
      <c r="T933" s="2">
        <v>11.22</v>
      </c>
      <c r="U933" s="2">
        <v>658.19</v>
      </c>
      <c r="V933" s="2">
        <f>SUM(tbl_ProfitPerTruck[[#This Row],[Truck_Fuel_Cost]:[Overhead_Allocation]])+SUM(K932:N933)</f>
        <v>4112.83</v>
      </c>
      <c r="W933" s="2">
        <f>tbl_ProfitPerTruck[[#This Row],[Final_Invoice_Amount]]-SUM(tbl_ProfitPerTruck[[#This Row],[Direct_Labor_COGS]:[Permit_Fees_COGS]])</f>
        <v>5210.3399999999992</v>
      </c>
      <c r="X933" s="2">
        <f>tbl_ProfitPerTruck[[#This Row],[Final_Invoice_Amount]]-tbl_ProfitPerTruck[[#This Row],[TTL_COSTS]]</f>
        <v>4139.8799999999992</v>
      </c>
    </row>
    <row r="934" spans="1:24" x14ac:dyDescent="0.35">
      <c r="A934" s="13">
        <v>45940</v>
      </c>
      <c r="B934" s="13" t="s">
        <v>956</v>
      </c>
      <c r="C934" s="1" t="s">
        <v>989</v>
      </c>
      <c r="D934" s="1" t="s">
        <v>47</v>
      </c>
      <c r="E934" s="1" t="s">
        <v>29</v>
      </c>
      <c r="F934" s="1" t="s">
        <v>34</v>
      </c>
      <c r="G934" s="1" t="s">
        <v>52</v>
      </c>
      <c r="H934" s="2">
        <v>853.76</v>
      </c>
      <c r="I934" s="3">
        <v>2.7</v>
      </c>
      <c r="J934" s="2">
        <v>43.14</v>
      </c>
      <c r="K934" s="2">
        <v>116.31</v>
      </c>
      <c r="L934" s="2">
        <v>115.53</v>
      </c>
      <c r="M934" s="2">
        <v>0</v>
      </c>
      <c r="N934" s="2">
        <v>0</v>
      </c>
      <c r="O934" s="3">
        <v>25.6</v>
      </c>
      <c r="P934" s="3">
        <v>1.23</v>
      </c>
      <c r="Q934" s="2">
        <v>5.77</v>
      </c>
      <c r="R934" s="2">
        <v>2.86</v>
      </c>
      <c r="S934" s="2">
        <v>4.8</v>
      </c>
      <c r="T934" s="2">
        <v>8.2899999999999991</v>
      </c>
      <c r="U934" s="2">
        <v>89.74</v>
      </c>
      <c r="V934" s="2">
        <f>SUM(tbl_ProfitPerTruck[[#This Row],[Truck_Fuel_Cost]:[Overhead_Allocation]])+SUM(K933:N934)</f>
        <v>3385.67</v>
      </c>
      <c r="W934" s="2">
        <f>tbl_ProfitPerTruck[[#This Row],[Final_Invoice_Amount]]-SUM(tbl_ProfitPerTruck[[#This Row],[Direct_Labor_COGS]:[Permit_Fees_COGS]])</f>
        <v>621.91999999999996</v>
      </c>
      <c r="X934" s="2">
        <f>tbl_ProfitPerTruck[[#This Row],[Final_Invoice_Amount]]-tbl_ProfitPerTruck[[#This Row],[TTL_COSTS]]</f>
        <v>-2531.91</v>
      </c>
    </row>
    <row r="935" spans="1:24" x14ac:dyDescent="0.35">
      <c r="A935" s="13">
        <v>45947</v>
      </c>
      <c r="B935" s="13" t="s">
        <v>956</v>
      </c>
      <c r="C935" s="1" t="s">
        <v>990</v>
      </c>
      <c r="D935" s="1" t="s">
        <v>80</v>
      </c>
      <c r="E935" s="1" t="s">
        <v>29</v>
      </c>
      <c r="F935" s="1" t="s">
        <v>30</v>
      </c>
      <c r="G935" s="1" t="s">
        <v>37</v>
      </c>
      <c r="H935" s="2">
        <v>356.99</v>
      </c>
      <c r="I935" s="3">
        <v>1.35</v>
      </c>
      <c r="J935" s="2">
        <v>49.22</v>
      </c>
      <c r="K935" s="2">
        <v>66.459999999999994</v>
      </c>
      <c r="L935" s="2">
        <v>21.48</v>
      </c>
      <c r="M935" s="2">
        <v>0</v>
      </c>
      <c r="N935" s="2">
        <v>0</v>
      </c>
      <c r="O935" s="3">
        <v>14.5</v>
      </c>
      <c r="P935" s="3">
        <v>0.68</v>
      </c>
      <c r="Q935" s="2">
        <v>2.65</v>
      </c>
      <c r="R935" s="2">
        <v>1.43</v>
      </c>
      <c r="S935" s="2">
        <v>6.92</v>
      </c>
      <c r="T935" s="2">
        <v>10.32</v>
      </c>
      <c r="U935" s="2">
        <v>25</v>
      </c>
      <c r="V935" s="2">
        <f>SUM(tbl_ProfitPerTruck[[#This Row],[Truck_Fuel_Cost]:[Overhead_Allocation]])+SUM(K934:N935)</f>
        <v>366.1</v>
      </c>
      <c r="W935" s="2">
        <f>tbl_ProfitPerTruck[[#This Row],[Final_Invoice_Amount]]-SUM(tbl_ProfitPerTruck[[#This Row],[Direct_Labor_COGS]:[Permit_Fees_COGS]])</f>
        <v>269.05</v>
      </c>
      <c r="X935" s="2">
        <f>tbl_ProfitPerTruck[[#This Row],[Final_Invoice_Amount]]-tbl_ProfitPerTruck[[#This Row],[TTL_COSTS]]</f>
        <v>-9.1100000000000136</v>
      </c>
    </row>
    <row r="936" spans="1:24" x14ac:dyDescent="0.35">
      <c r="A936" s="13">
        <v>45961</v>
      </c>
      <c r="B936" s="13" t="s">
        <v>956</v>
      </c>
      <c r="C936" s="1" t="s">
        <v>991</v>
      </c>
      <c r="D936" s="1" t="s">
        <v>45</v>
      </c>
      <c r="E936" s="1" t="s">
        <v>29</v>
      </c>
      <c r="F936" s="1" t="s">
        <v>34</v>
      </c>
      <c r="G936" s="1" t="s">
        <v>35</v>
      </c>
      <c r="H936" s="2">
        <v>606.96</v>
      </c>
      <c r="I936" s="3">
        <v>2.2599999999999998</v>
      </c>
      <c r="J936" s="2">
        <v>50.74</v>
      </c>
      <c r="K936" s="2">
        <v>114.85</v>
      </c>
      <c r="L936" s="2">
        <v>90.82</v>
      </c>
      <c r="M936" s="2">
        <v>0</v>
      </c>
      <c r="N936" s="2">
        <v>0</v>
      </c>
      <c r="O936" s="3">
        <v>2.2999999999999998</v>
      </c>
      <c r="P936" s="3">
        <v>0.15</v>
      </c>
      <c r="Q936" s="2">
        <v>0.6</v>
      </c>
      <c r="R936" s="2">
        <v>0.27</v>
      </c>
      <c r="S936" s="2">
        <v>4.8</v>
      </c>
      <c r="T936" s="2">
        <v>7.78</v>
      </c>
      <c r="U936" s="2">
        <v>71.38</v>
      </c>
      <c r="V936" s="2">
        <f>SUM(tbl_ProfitPerTruck[[#This Row],[Truck_Fuel_Cost]:[Overhead_Allocation]])+SUM(K935:N936)</f>
        <v>378.44</v>
      </c>
      <c r="W936" s="2">
        <f>tbl_ProfitPerTruck[[#This Row],[Final_Invoice_Amount]]-SUM(tbl_ProfitPerTruck[[#This Row],[Direct_Labor_COGS]:[Permit_Fees_COGS]])</f>
        <v>401.29000000000008</v>
      </c>
      <c r="X936" s="2">
        <f>tbl_ProfitPerTruck[[#This Row],[Final_Invoice_Amount]]-tbl_ProfitPerTruck[[#This Row],[TTL_COSTS]]</f>
        <v>228.52000000000004</v>
      </c>
    </row>
    <row r="937" spans="1:24" x14ac:dyDescent="0.35">
      <c r="A937" s="13">
        <v>45943</v>
      </c>
      <c r="B937" s="13" t="s">
        <v>956</v>
      </c>
      <c r="C937" s="1" t="s">
        <v>992</v>
      </c>
      <c r="D937" s="1" t="s">
        <v>57</v>
      </c>
      <c r="E937" s="1" t="s">
        <v>24</v>
      </c>
      <c r="F937" s="1" t="s">
        <v>25</v>
      </c>
      <c r="G937" s="1" t="s">
        <v>37</v>
      </c>
      <c r="H937" s="2">
        <v>8755.0499999999993</v>
      </c>
      <c r="I937" s="3">
        <v>10.29</v>
      </c>
      <c r="J937" s="2">
        <v>41.97</v>
      </c>
      <c r="K937" s="2">
        <v>431.92</v>
      </c>
      <c r="L937" s="2">
        <v>3019.76</v>
      </c>
      <c r="M937" s="2">
        <v>0</v>
      </c>
      <c r="N937" s="2">
        <v>0</v>
      </c>
      <c r="O937" s="3">
        <v>18.8</v>
      </c>
      <c r="P937" s="3">
        <v>1.02</v>
      </c>
      <c r="Q937" s="2">
        <v>4.66</v>
      </c>
      <c r="R937" s="2">
        <v>1.89</v>
      </c>
      <c r="S937" s="2">
        <v>4.75</v>
      </c>
      <c r="T937" s="2">
        <v>7.53</v>
      </c>
      <c r="U937" s="2">
        <v>592.20000000000005</v>
      </c>
      <c r="V937" s="2">
        <f>SUM(tbl_ProfitPerTruck[[#This Row],[Truck_Fuel_Cost]:[Overhead_Allocation]])+SUM(K936:N937)</f>
        <v>4268.38</v>
      </c>
      <c r="W937" s="2">
        <f>tbl_ProfitPerTruck[[#This Row],[Final_Invoice_Amount]]-SUM(tbl_ProfitPerTruck[[#This Row],[Direct_Labor_COGS]:[Permit_Fees_COGS]])</f>
        <v>5303.369999999999</v>
      </c>
      <c r="X937" s="2">
        <f>tbl_ProfitPerTruck[[#This Row],[Final_Invoice_Amount]]-tbl_ProfitPerTruck[[#This Row],[TTL_COSTS]]</f>
        <v>4486.6699999999992</v>
      </c>
    </row>
    <row r="938" spans="1:24" x14ac:dyDescent="0.35">
      <c r="A938" s="13">
        <v>45940</v>
      </c>
      <c r="B938" s="13" t="s">
        <v>956</v>
      </c>
      <c r="C938" s="1" t="s">
        <v>993</v>
      </c>
      <c r="D938" s="1" t="s">
        <v>28</v>
      </c>
      <c r="E938" s="1" t="s">
        <v>29</v>
      </c>
      <c r="F938" s="1" t="s">
        <v>34</v>
      </c>
      <c r="G938" s="1" t="s">
        <v>37</v>
      </c>
      <c r="H938" s="2">
        <v>813.05</v>
      </c>
      <c r="I938" s="3">
        <v>3.06</v>
      </c>
      <c r="J938" s="2">
        <v>48.01</v>
      </c>
      <c r="K938" s="2">
        <v>146.76</v>
      </c>
      <c r="L938" s="2">
        <v>205.35</v>
      </c>
      <c r="M938" s="2">
        <v>0</v>
      </c>
      <c r="N938" s="2">
        <v>0</v>
      </c>
      <c r="O938" s="3">
        <v>15</v>
      </c>
      <c r="P938" s="3">
        <v>0.65</v>
      </c>
      <c r="Q938" s="2">
        <v>3.64</v>
      </c>
      <c r="R938" s="2">
        <v>0.83</v>
      </c>
      <c r="S938" s="2">
        <v>7.01</v>
      </c>
      <c r="T938" s="2">
        <v>7.87</v>
      </c>
      <c r="U938" s="2">
        <v>52.24</v>
      </c>
      <c r="V938" s="2">
        <f>SUM(tbl_ProfitPerTruck[[#This Row],[Truck_Fuel_Cost]:[Overhead_Allocation]])+SUM(K937:N938)</f>
        <v>3875.3800000000006</v>
      </c>
      <c r="W938" s="2">
        <f>tbl_ProfitPerTruck[[#This Row],[Final_Invoice_Amount]]-SUM(tbl_ProfitPerTruck[[#This Row],[Direct_Labor_COGS]:[Permit_Fees_COGS]])</f>
        <v>460.93999999999994</v>
      </c>
      <c r="X938" s="2">
        <f>tbl_ProfitPerTruck[[#This Row],[Final_Invoice_Amount]]-tbl_ProfitPerTruck[[#This Row],[TTL_COSTS]]</f>
        <v>-3062.3300000000008</v>
      </c>
    </row>
    <row r="939" spans="1:24" x14ac:dyDescent="0.35">
      <c r="A939" s="13">
        <v>45938</v>
      </c>
      <c r="B939" s="13" t="s">
        <v>956</v>
      </c>
      <c r="C939" s="1" t="s">
        <v>994</v>
      </c>
      <c r="D939" s="1" t="s">
        <v>83</v>
      </c>
      <c r="E939" s="1" t="s">
        <v>29</v>
      </c>
      <c r="F939" s="1" t="s">
        <v>30</v>
      </c>
      <c r="G939" s="1" t="s">
        <v>43</v>
      </c>
      <c r="H939" s="2">
        <v>371.17</v>
      </c>
      <c r="I939" s="3">
        <v>1.68</v>
      </c>
      <c r="J939" s="2">
        <v>42.55</v>
      </c>
      <c r="K939" s="2">
        <v>71.34</v>
      </c>
      <c r="L939" s="2">
        <v>24.39</v>
      </c>
      <c r="M939" s="2">
        <v>0</v>
      </c>
      <c r="N939" s="2">
        <v>0</v>
      </c>
      <c r="O939" s="3">
        <v>26.3</v>
      </c>
      <c r="P939" s="3">
        <v>1.3</v>
      </c>
      <c r="Q939" s="2">
        <v>4.8</v>
      </c>
      <c r="R939" s="2">
        <v>2.0099999999999998</v>
      </c>
      <c r="S939" s="2">
        <v>6.59</v>
      </c>
      <c r="T939" s="2">
        <v>8.26</v>
      </c>
      <c r="U939" s="2">
        <v>43.6</v>
      </c>
      <c r="V939" s="2">
        <f>SUM(tbl_ProfitPerTruck[[#This Row],[Truck_Fuel_Cost]:[Overhead_Allocation]])+SUM(K938:N939)</f>
        <v>513.1</v>
      </c>
      <c r="W939" s="2">
        <f>tbl_ProfitPerTruck[[#This Row],[Final_Invoice_Amount]]-SUM(tbl_ProfitPerTruck[[#This Row],[Direct_Labor_COGS]:[Permit_Fees_COGS]])</f>
        <v>275.44</v>
      </c>
      <c r="X939" s="2">
        <f>tbl_ProfitPerTruck[[#This Row],[Final_Invoice_Amount]]-tbl_ProfitPerTruck[[#This Row],[TTL_COSTS]]</f>
        <v>-141.93</v>
      </c>
    </row>
    <row r="940" spans="1:24" x14ac:dyDescent="0.35">
      <c r="A940" s="13">
        <v>45954</v>
      </c>
      <c r="B940" s="13" t="s">
        <v>956</v>
      </c>
      <c r="C940" s="1" t="s">
        <v>995</v>
      </c>
      <c r="D940" s="1" t="s">
        <v>51</v>
      </c>
      <c r="E940" s="1" t="s">
        <v>29</v>
      </c>
      <c r="F940" s="1" t="s">
        <v>34</v>
      </c>
      <c r="G940" s="1" t="s">
        <v>52</v>
      </c>
      <c r="H940" s="2">
        <v>917.92</v>
      </c>
      <c r="I940" s="3">
        <v>3.47</v>
      </c>
      <c r="J940" s="2">
        <v>45.48</v>
      </c>
      <c r="K940" s="2">
        <v>157.94</v>
      </c>
      <c r="L940" s="2">
        <v>131.16</v>
      </c>
      <c r="M940" s="2">
        <v>0</v>
      </c>
      <c r="N940" s="2">
        <v>0</v>
      </c>
      <c r="O940" s="3">
        <v>27.4</v>
      </c>
      <c r="P940" s="3">
        <v>1.4</v>
      </c>
      <c r="Q940" s="2">
        <v>6.46</v>
      </c>
      <c r="R940" s="2">
        <v>1.77</v>
      </c>
      <c r="S940" s="2">
        <v>6.37</v>
      </c>
      <c r="T940" s="2">
        <v>8.7899999999999991</v>
      </c>
      <c r="U940" s="2">
        <v>101.58</v>
      </c>
      <c r="V940" s="2">
        <f>SUM(tbl_ProfitPerTruck[[#This Row],[Truck_Fuel_Cost]:[Overhead_Allocation]])+SUM(K939:N940)</f>
        <v>509.80000000000007</v>
      </c>
      <c r="W940" s="2">
        <f>tbl_ProfitPerTruck[[#This Row],[Final_Invoice_Amount]]-SUM(tbl_ProfitPerTruck[[#This Row],[Direct_Labor_COGS]:[Permit_Fees_COGS]])</f>
        <v>628.81999999999994</v>
      </c>
      <c r="X940" s="2">
        <f>tbl_ProfitPerTruck[[#This Row],[Final_Invoice_Amount]]-tbl_ProfitPerTruck[[#This Row],[TTL_COSTS]]</f>
        <v>408.11999999999989</v>
      </c>
    </row>
    <row r="941" spans="1:24" x14ac:dyDescent="0.35">
      <c r="A941" s="13">
        <v>45941</v>
      </c>
      <c r="B941" s="13" t="s">
        <v>956</v>
      </c>
      <c r="C941" s="1" t="s">
        <v>996</v>
      </c>
      <c r="D941" s="1" t="s">
        <v>80</v>
      </c>
      <c r="E941" s="1" t="s">
        <v>29</v>
      </c>
      <c r="F941" s="1" t="s">
        <v>34</v>
      </c>
      <c r="G941" s="1" t="s">
        <v>26</v>
      </c>
      <c r="H941" s="2">
        <v>867.23</v>
      </c>
      <c r="I941" s="3">
        <v>1.96</v>
      </c>
      <c r="J941" s="2">
        <v>40.590000000000003</v>
      </c>
      <c r="K941" s="2">
        <v>79.650000000000006</v>
      </c>
      <c r="L941" s="2">
        <v>103.61</v>
      </c>
      <c r="M941" s="2">
        <v>0</v>
      </c>
      <c r="N941" s="2">
        <v>0</v>
      </c>
      <c r="O941" s="3">
        <v>24.6</v>
      </c>
      <c r="P941" s="3">
        <v>1.21</v>
      </c>
      <c r="Q941" s="2">
        <v>5.72</v>
      </c>
      <c r="R941" s="2">
        <v>2.78</v>
      </c>
      <c r="S941" s="2">
        <v>6.68</v>
      </c>
      <c r="T941" s="2">
        <v>9.5500000000000007</v>
      </c>
      <c r="U941" s="2">
        <v>73.03</v>
      </c>
      <c r="V941" s="2">
        <f>SUM(tbl_ProfitPerTruck[[#This Row],[Truck_Fuel_Cost]:[Overhead_Allocation]])+SUM(K940:N941)</f>
        <v>570.12</v>
      </c>
      <c r="W941" s="2">
        <f>tbl_ProfitPerTruck[[#This Row],[Final_Invoice_Amount]]-SUM(tbl_ProfitPerTruck[[#This Row],[Direct_Labor_COGS]:[Permit_Fees_COGS]])</f>
        <v>683.97</v>
      </c>
      <c r="X941" s="2">
        <f>tbl_ProfitPerTruck[[#This Row],[Final_Invoice_Amount]]-tbl_ProfitPerTruck[[#This Row],[TTL_COSTS]]</f>
        <v>297.11</v>
      </c>
    </row>
    <row r="942" spans="1:24" x14ac:dyDescent="0.35">
      <c r="A942" s="13">
        <v>45958</v>
      </c>
      <c r="B942" s="13" t="s">
        <v>956</v>
      </c>
      <c r="C942" s="1" t="s">
        <v>997</v>
      </c>
      <c r="D942" s="1" t="s">
        <v>51</v>
      </c>
      <c r="E942" s="1" t="s">
        <v>29</v>
      </c>
      <c r="F942" s="1" t="s">
        <v>30</v>
      </c>
      <c r="G942" s="1" t="s">
        <v>26</v>
      </c>
      <c r="H942" s="2">
        <v>248.4</v>
      </c>
      <c r="I942" s="3">
        <v>1.1299999999999999</v>
      </c>
      <c r="J942" s="2">
        <v>47.38</v>
      </c>
      <c r="K942" s="2">
        <v>53.6</v>
      </c>
      <c r="L942" s="2">
        <v>21.24</v>
      </c>
      <c r="M942" s="2">
        <v>0</v>
      </c>
      <c r="N942" s="2">
        <v>0</v>
      </c>
      <c r="O942" s="3">
        <v>18.8</v>
      </c>
      <c r="P942" s="3">
        <v>0.93</v>
      </c>
      <c r="Q942" s="2">
        <v>4.59</v>
      </c>
      <c r="R942" s="2">
        <v>2.16</v>
      </c>
      <c r="S942" s="2">
        <v>5.79</v>
      </c>
      <c r="T942" s="2">
        <v>8.66</v>
      </c>
      <c r="U942" s="2">
        <v>29.47</v>
      </c>
      <c r="V942" s="2">
        <f>SUM(tbl_ProfitPerTruck[[#This Row],[Truck_Fuel_Cost]:[Overhead_Allocation]])+SUM(K941:N942)</f>
        <v>308.77</v>
      </c>
      <c r="W942" s="2">
        <f>tbl_ProfitPerTruck[[#This Row],[Final_Invoice_Amount]]-SUM(tbl_ProfitPerTruck[[#This Row],[Direct_Labor_COGS]:[Permit_Fees_COGS]])</f>
        <v>173.56</v>
      </c>
      <c r="X942" s="2">
        <f>tbl_ProfitPerTruck[[#This Row],[Final_Invoice_Amount]]-tbl_ProfitPerTruck[[#This Row],[TTL_COSTS]]</f>
        <v>-60.369999999999976</v>
      </c>
    </row>
    <row r="943" spans="1:24" x14ac:dyDescent="0.35">
      <c r="A943" s="13">
        <v>45936</v>
      </c>
      <c r="B943" s="13" t="s">
        <v>956</v>
      </c>
      <c r="C943" s="1" t="s">
        <v>998</v>
      </c>
      <c r="D943" s="1" t="s">
        <v>57</v>
      </c>
      <c r="E943" s="1" t="s">
        <v>24</v>
      </c>
      <c r="F943" s="1" t="s">
        <v>25</v>
      </c>
      <c r="G943" s="1" t="s">
        <v>26</v>
      </c>
      <c r="H943" s="2">
        <v>9940.9500000000007</v>
      </c>
      <c r="I943" s="3">
        <v>10.68</v>
      </c>
      <c r="J943" s="2">
        <v>44.46</v>
      </c>
      <c r="K943" s="2">
        <v>474.76</v>
      </c>
      <c r="L943" s="2">
        <v>3076.8</v>
      </c>
      <c r="M943" s="2">
        <v>681.98</v>
      </c>
      <c r="N943" s="2">
        <v>0</v>
      </c>
      <c r="O943" s="3">
        <v>11.6</v>
      </c>
      <c r="P943" s="3">
        <v>0.71</v>
      </c>
      <c r="Q943" s="2">
        <v>2.94</v>
      </c>
      <c r="R943" s="2">
        <v>1.1200000000000001</v>
      </c>
      <c r="S943" s="2">
        <v>5.82</v>
      </c>
      <c r="T943" s="2">
        <v>10.36</v>
      </c>
      <c r="U943" s="2">
        <v>615.77</v>
      </c>
      <c r="V943" s="2">
        <f>SUM(tbl_ProfitPerTruck[[#This Row],[Truck_Fuel_Cost]:[Overhead_Allocation]])+SUM(K942:N943)</f>
        <v>4944.3900000000003</v>
      </c>
      <c r="W943" s="2">
        <f>tbl_ProfitPerTruck[[#This Row],[Final_Invoice_Amount]]-SUM(tbl_ProfitPerTruck[[#This Row],[Direct_Labor_COGS]:[Permit_Fees_COGS]])</f>
        <v>5707.41</v>
      </c>
      <c r="X943" s="2">
        <f>tbl_ProfitPerTruck[[#This Row],[Final_Invoice_Amount]]-tbl_ProfitPerTruck[[#This Row],[TTL_COSTS]]</f>
        <v>4996.5600000000004</v>
      </c>
    </row>
    <row r="944" spans="1:24" x14ac:dyDescent="0.35">
      <c r="A944" s="13">
        <v>45947</v>
      </c>
      <c r="B944" s="13" t="s">
        <v>956</v>
      </c>
      <c r="C944" s="1" t="s">
        <v>999</v>
      </c>
      <c r="D944" s="1" t="s">
        <v>47</v>
      </c>
      <c r="E944" s="1" t="s">
        <v>29</v>
      </c>
      <c r="F944" s="1" t="s">
        <v>34</v>
      </c>
      <c r="G944" s="1" t="s">
        <v>31</v>
      </c>
      <c r="H944" s="2">
        <v>721.34</v>
      </c>
      <c r="I944" s="3">
        <v>2.3199999999999998</v>
      </c>
      <c r="J944" s="2">
        <v>48.48</v>
      </c>
      <c r="K944" s="2">
        <v>112.24</v>
      </c>
      <c r="L944" s="2">
        <v>145.65</v>
      </c>
      <c r="M944" s="2">
        <v>0</v>
      </c>
      <c r="N944" s="2">
        <v>0</v>
      </c>
      <c r="O944" s="3">
        <v>5</v>
      </c>
      <c r="P944" s="3">
        <v>0.31</v>
      </c>
      <c r="Q944" s="2">
        <v>1.18</v>
      </c>
      <c r="R944" s="2">
        <v>0.35</v>
      </c>
      <c r="S944" s="2">
        <v>5.23</v>
      </c>
      <c r="T944" s="2">
        <v>7.69</v>
      </c>
      <c r="U944" s="2">
        <v>80.03</v>
      </c>
      <c r="V944" s="2">
        <f>SUM(tbl_ProfitPerTruck[[#This Row],[Truck_Fuel_Cost]:[Overhead_Allocation]])+SUM(K943:N944)</f>
        <v>4585.91</v>
      </c>
      <c r="W944" s="2">
        <f>tbl_ProfitPerTruck[[#This Row],[Final_Invoice_Amount]]-SUM(tbl_ProfitPerTruck[[#This Row],[Direct_Labor_COGS]:[Permit_Fees_COGS]])</f>
        <v>463.45000000000005</v>
      </c>
      <c r="X944" s="2">
        <f>tbl_ProfitPerTruck[[#This Row],[Final_Invoice_Amount]]-tbl_ProfitPerTruck[[#This Row],[TTL_COSTS]]</f>
        <v>-3864.5699999999997</v>
      </c>
    </row>
    <row r="945" spans="1:24" x14ac:dyDescent="0.35">
      <c r="A945" s="13">
        <v>45948</v>
      </c>
      <c r="B945" s="13" t="s">
        <v>956</v>
      </c>
      <c r="C945" s="1" t="s">
        <v>1000</v>
      </c>
      <c r="D945" s="1" t="s">
        <v>28</v>
      </c>
      <c r="E945" s="1" t="s">
        <v>29</v>
      </c>
      <c r="F945" s="1" t="s">
        <v>34</v>
      </c>
      <c r="G945" s="1" t="s">
        <v>26</v>
      </c>
      <c r="H945" s="2">
        <v>754.13</v>
      </c>
      <c r="I945" s="3">
        <v>2.92</v>
      </c>
      <c r="J945" s="2">
        <v>47.87</v>
      </c>
      <c r="K945" s="2">
        <v>139.69</v>
      </c>
      <c r="L945" s="2">
        <v>82.17</v>
      </c>
      <c r="M945" s="2">
        <v>0</v>
      </c>
      <c r="N945" s="2">
        <v>0</v>
      </c>
      <c r="O945" s="3">
        <v>15.4</v>
      </c>
      <c r="P945" s="3">
        <v>0.71</v>
      </c>
      <c r="Q945" s="2">
        <v>2.96</v>
      </c>
      <c r="R945" s="2">
        <v>0.8</v>
      </c>
      <c r="S945" s="2">
        <v>4.84</v>
      </c>
      <c r="T945" s="2">
        <v>9.16</v>
      </c>
      <c r="U945" s="2">
        <v>76.33</v>
      </c>
      <c r="V945" s="2">
        <f>SUM(tbl_ProfitPerTruck[[#This Row],[Truck_Fuel_Cost]:[Overhead_Allocation]])+SUM(K944:N945)</f>
        <v>573.84</v>
      </c>
      <c r="W945" s="2">
        <f>tbl_ProfitPerTruck[[#This Row],[Final_Invoice_Amount]]-SUM(tbl_ProfitPerTruck[[#This Row],[Direct_Labor_COGS]:[Permit_Fees_COGS]])</f>
        <v>532.27</v>
      </c>
      <c r="X945" s="2">
        <f>tbl_ProfitPerTruck[[#This Row],[Final_Invoice_Amount]]-tbl_ProfitPerTruck[[#This Row],[TTL_COSTS]]</f>
        <v>180.28999999999996</v>
      </c>
    </row>
    <row r="946" spans="1:24" x14ac:dyDescent="0.35">
      <c r="A946" s="13">
        <v>45932</v>
      </c>
      <c r="B946" s="13" t="s">
        <v>956</v>
      </c>
      <c r="C946" s="1" t="s">
        <v>1001</v>
      </c>
      <c r="D946" s="1" t="s">
        <v>33</v>
      </c>
      <c r="E946" s="1" t="s">
        <v>29</v>
      </c>
      <c r="F946" s="1" t="s">
        <v>34</v>
      </c>
      <c r="G946" s="1" t="s">
        <v>26</v>
      </c>
      <c r="H946" s="2">
        <v>650.45000000000005</v>
      </c>
      <c r="I946" s="3">
        <v>3.01</v>
      </c>
      <c r="J946" s="2">
        <v>39.840000000000003</v>
      </c>
      <c r="K946" s="2">
        <v>120.12</v>
      </c>
      <c r="L946" s="2">
        <v>78.05</v>
      </c>
      <c r="M946" s="2">
        <v>0</v>
      </c>
      <c r="N946" s="2">
        <v>0</v>
      </c>
      <c r="O946" s="3">
        <v>15.3</v>
      </c>
      <c r="P946" s="3">
        <v>0.81</v>
      </c>
      <c r="Q946" s="2">
        <v>3.16</v>
      </c>
      <c r="R946" s="2">
        <v>1.64</v>
      </c>
      <c r="S946" s="2">
        <v>7.49</v>
      </c>
      <c r="T946" s="2">
        <v>7.38</v>
      </c>
      <c r="U946" s="2">
        <v>57.49</v>
      </c>
      <c r="V946" s="2">
        <f>SUM(tbl_ProfitPerTruck[[#This Row],[Truck_Fuel_Cost]:[Overhead_Allocation]])+SUM(K945:N946)</f>
        <v>497.19000000000005</v>
      </c>
      <c r="W946" s="2">
        <f>tbl_ProfitPerTruck[[#This Row],[Final_Invoice_Amount]]-SUM(tbl_ProfitPerTruck[[#This Row],[Direct_Labor_COGS]:[Permit_Fees_COGS]])</f>
        <v>452.28000000000003</v>
      </c>
      <c r="X946" s="2">
        <f>tbl_ProfitPerTruck[[#This Row],[Final_Invoice_Amount]]-tbl_ProfitPerTruck[[#This Row],[TTL_COSTS]]</f>
        <v>153.26</v>
      </c>
    </row>
    <row r="947" spans="1:24" x14ac:dyDescent="0.35">
      <c r="A947" s="13">
        <v>45957</v>
      </c>
      <c r="B947" s="13" t="s">
        <v>956</v>
      </c>
      <c r="C947" s="1" t="s">
        <v>1002</v>
      </c>
      <c r="D947" s="1" t="s">
        <v>51</v>
      </c>
      <c r="E947" s="1" t="s">
        <v>29</v>
      </c>
      <c r="F947" s="1" t="s">
        <v>34</v>
      </c>
      <c r="G947" s="1" t="s">
        <v>35</v>
      </c>
      <c r="H947" s="2">
        <v>1146.47</v>
      </c>
      <c r="I947" s="3">
        <v>1.99</v>
      </c>
      <c r="J947" s="2">
        <v>43.52</v>
      </c>
      <c r="K947" s="2">
        <v>86.5</v>
      </c>
      <c r="L947" s="2">
        <v>284.58</v>
      </c>
      <c r="M947" s="2">
        <v>0</v>
      </c>
      <c r="N947" s="2">
        <v>0</v>
      </c>
      <c r="O947" s="3">
        <v>24.3</v>
      </c>
      <c r="P947" s="3">
        <v>1.05</v>
      </c>
      <c r="Q947" s="2">
        <v>5.19</v>
      </c>
      <c r="R947" s="2">
        <v>2.1</v>
      </c>
      <c r="S947" s="2">
        <v>5.18</v>
      </c>
      <c r="T947" s="2">
        <v>9.9</v>
      </c>
      <c r="U947" s="2">
        <v>108.6</v>
      </c>
      <c r="V947" s="2">
        <f>SUM(tbl_ProfitPerTruck[[#This Row],[Truck_Fuel_Cost]:[Overhead_Allocation]])+SUM(K946:N947)</f>
        <v>700.22</v>
      </c>
      <c r="W947" s="2">
        <f>tbl_ProfitPerTruck[[#This Row],[Final_Invoice_Amount]]-SUM(tbl_ProfitPerTruck[[#This Row],[Direct_Labor_COGS]:[Permit_Fees_COGS]])</f>
        <v>775.3900000000001</v>
      </c>
      <c r="X947" s="2">
        <f>tbl_ProfitPerTruck[[#This Row],[Final_Invoice_Amount]]-tbl_ProfitPerTruck[[#This Row],[TTL_COSTS]]</f>
        <v>446.25</v>
      </c>
    </row>
    <row r="948" spans="1:24" x14ac:dyDescent="0.35">
      <c r="A948" s="13">
        <v>45954</v>
      </c>
      <c r="B948" s="13" t="s">
        <v>956</v>
      </c>
      <c r="C948" s="1" t="s">
        <v>1003</v>
      </c>
      <c r="D948" s="1" t="s">
        <v>39</v>
      </c>
      <c r="E948" s="1" t="s">
        <v>40</v>
      </c>
      <c r="F948" s="1" t="s">
        <v>30</v>
      </c>
      <c r="G948" s="1" t="s">
        <v>52</v>
      </c>
      <c r="H948" s="2">
        <v>446.82</v>
      </c>
      <c r="I948" s="3">
        <v>0.91</v>
      </c>
      <c r="J948" s="2">
        <v>41.24</v>
      </c>
      <c r="K948" s="2">
        <v>37.39</v>
      </c>
      <c r="L948" s="2">
        <v>16.96</v>
      </c>
      <c r="M948" s="2">
        <v>0</v>
      </c>
      <c r="N948" s="2">
        <v>0</v>
      </c>
      <c r="O948" s="3">
        <v>9.5</v>
      </c>
      <c r="P948" s="3">
        <v>0.37</v>
      </c>
      <c r="Q948" s="2">
        <v>2.04</v>
      </c>
      <c r="R948" s="2">
        <v>0.98</v>
      </c>
      <c r="S948" s="2">
        <v>6.32</v>
      </c>
      <c r="T948" s="2">
        <v>7.51</v>
      </c>
      <c r="U948" s="2">
        <v>49.66</v>
      </c>
      <c r="V948" s="2">
        <f>SUM(tbl_ProfitPerTruck[[#This Row],[Truck_Fuel_Cost]:[Overhead_Allocation]])+SUM(K947:N948)</f>
        <v>491.93999999999994</v>
      </c>
      <c r="W948" s="2">
        <f>tbl_ProfitPerTruck[[#This Row],[Final_Invoice_Amount]]-SUM(tbl_ProfitPerTruck[[#This Row],[Direct_Labor_COGS]:[Permit_Fees_COGS]])</f>
        <v>392.46999999999997</v>
      </c>
      <c r="X948" s="2">
        <f>tbl_ProfitPerTruck[[#This Row],[Final_Invoice_Amount]]-tbl_ProfitPerTruck[[#This Row],[TTL_COSTS]]</f>
        <v>-45.119999999999948</v>
      </c>
    </row>
    <row r="949" spans="1:24" x14ac:dyDescent="0.35">
      <c r="A949" s="13">
        <v>45935</v>
      </c>
      <c r="B949" s="13" t="s">
        <v>956</v>
      </c>
      <c r="C949" s="1" t="s">
        <v>1004</v>
      </c>
      <c r="D949" s="1" t="s">
        <v>23</v>
      </c>
      <c r="E949" s="1" t="s">
        <v>24</v>
      </c>
      <c r="F949" s="1" t="s">
        <v>25</v>
      </c>
      <c r="G949" s="1" t="s">
        <v>37</v>
      </c>
      <c r="H949" s="2">
        <v>7304.32</v>
      </c>
      <c r="I949" s="3">
        <v>16.07</v>
      </c>
      <c r="J949" s="2">
        <v>42.25</v>
      </c>
      <c r="K949" s="2">
        <v>679.04</v>
      </c>
      <c r="L949" s="2">
        <v>2442.41</v>
      </c>
      <c r="M949" s="2">
        <v>360.65</v>
      </c>
      <c r="N949" s="2">
        <v>0</v>
      </c>
      <c r="O949" s="3">
        <v>23.8</v>
      </c>
      <c r="P949" s="3">
        <v>1.27</v>
      </c>
      <c r="Q949" s="2">
        <v>6.15</v>
      </c>
      <c r="R949" s="2">
        <v>2.42</v>
      </c>
      <c r="S949" s="2">
        <v>6.57</v>
      </c>
      <c r="T949" s="2">
        <v>9.1199999999999992</v>
      </c>
      <c r="U949" s="2">
        <v>842.9</v>
      </c>
      <c r="V949" s="2">
        <f>SUM(tbl_ProfitPerTruck[[#This Row],[Truck_Fuel_Cost]:[Overhead_Allocation]])+SUM(K948:N949)</f>
        <v>4403.6099999999997</v>
      </c>
      <c r="W949" s="2">
        <f>tbl_ProfitPerTruck[[#This Row],[Final_Invoice_Amount]]-SUM(tbl_ProfitPerTruck[[#This Row],[Direct_Labor_COGS]:[Permit_Fees_COGS]])</f>
        <v>3822.22</v>
      </c>
      <c r="X949" s="2">
        <f>tbl_ProfitPerTruck[[#This Row],[Final_Invoice_Amount]]-tbl_ProfitPerTruck[[#This Row],[TTL_COSTS]]</f>
        <v>2900.71</v>
      </c>
    </row>
    <row r="950" spans="1:24" x14ac:dyDescent="0.35">
      <c r="A950" s="13">
        <v>45945</v>
      </c>
      <c r="B950" s="13" t="s">
        <v>956</v>
      </c>
      <c r="C950" s="1" t="s">
        <v>1005</v>
      </c>
      <c r="D950" s="1" t="s">
        <v>49</v>
      </c>
      <c r="E950" s="1" t="s">
        <v>29</v>
      </c>
      <c r="F950" s="1" t="s">
        <v>30</v>
      </c>
      <c r="G950" s="1" t="s">
        <v>31</v>
      </c>
      <c r="H950" s="2">
        <v>365.97</v>
      </c>
      <c r="I950" s="3">
        <v>1.87</v>
      </c>
      <c r="J950" s="2">
        <v>44.26</v>
      </c>
      <c r="K950" s="2">
        <v>82.9</v>
      </c>
      <c r="L950" s="2">
        <v>14.92</v>
      </c>
      <c r="M950" s="2">
        <v>0</v>
      </c>
      <c r="N950" s="2">
        <v>0</v>
      </c>
      <c r="O950" s="3">
        <v>11.5</v>
      </c>
      <c r="P950" s="3">
        <v>0.54</v>
      </c>
      <c r="Q950" s="2">
        <v>2.8</v>
      </c>
      <c r="R950" s="2">
        <v>1.02</v>
      </c>
      <c r="S950" s="2">
        <v>5.19</v>
      </c>
      <c r="T950" s="2">
        <v>8.7200000000000006</v>
      </c>
      <c r="U950" s="2">
        <v>35.44</v>
      </c>
      <c r="V950" s="2">
        <f>SUM(tbl_ProfitPerTruck[[#This Row],[Truck_Fuel_Cost]:[Overhead_Allocation]])+SUM(K949:N950)</f>
        <v>3633.09</v>
      </c>
      <c r="W950" s="2">
        <f>tbl_ProfitPerTruck[[#This Row],[Final_Invoice_Amount]]-SUM(tbl_ProfitPerTruck[[#This Row],[Direct_Labor_COGS]:[Permit_Fees_COGS]])</f>
        <v>268.15000000000003</v>
      </c>
      <c r="X950" s="2">
        <f>tbl_ProfitPerTruck[[#This Row],[Final_Invoice_Amount]]-tbl_ProfitPerTruck[[#This Row],[TTL_COSTS]]</f>
        <v>-3267.12</v>
      </c>
    </row>
    <row r="951" spans="1:24" x14ac:dyDescent="0.35">
      <c r="A951" s="13">
        <v>45946</v>
      </c>
      <c r="B951" s="13" t="s">
        <v>956</v>
      </c>
      <c r="C951" s="1" t="s">
        <v>1006</v>
      </c>
      <c r="D951" s="1" t="s">
        <v>49</v>
      </c>
      <c r="E951" s="1" t="s">
        <v>29</v>
      </c>
      <c r="F951" s="1" t="s">
        <v>34</v>
      </c>
      <c r="G951" s="1" t="s">
        <v>37</v>
      </c>
      <c r="H951" s="2">
        <v>715.2</v>
      </c>
      <c r="I951" s="3">
        <v>1.96</v>
      </c>
      <c r="J951" s="2">
        <v>44.14</v>
      </c>
      <c r="K951" s="2">
        <v>86.35</v>
      </c>
      <c r="L951" s="2">
        <v>150.66</v>
      </c>
      <c r="M951" s="2">
        <v>0</v>
      </c>
      <c r="N951" s="2">
        <v>0</v>
      </c>
      <c r="O951" s="3">
        <v>12.6</v>
      </c>
      <c r="P951" s="3">
        <v>0.72</v>
      </c>
      <c r="Q951" s="2">
        <v>2.5</v>
      </c>
      <c r="R951" s="2">
        <v>1</v>
      </c>
      <c r="S951" s="2">
        <v>5.68</v>
      </c>
      <c r="T951" s="2">
        <v>9.57</v>
      </c>
      <c r="U951" s="2">
        <v>77.650000000000006</v>
      </c>
      <c r="V951" s="2">
        <f>SUM(tbl_ProfitPerTruck[[#This Row],[Truck_Fuel_Cost]:[Overhead_Allocation]])+SUM(K950:N951)</f>
        <v>431.23</v>
      </c>
      <c r="W951" s="2">
        <f>tbl_ProfitPerTruck[[#This Row],[Final_Invoice_Amount]]-SUM(tbl_ProfitPerTruck[[#This Row],[Direct_Labor_COGS]:[Permit_Fees_COGS]])</f>
        <v>478.19000000000005</v>
      </c>
      <c r="X951" s="2">
        <f>tbl_ProfitPerTruck[[#This Row],[Final_Invoice_Amount]]-tbl_ProfitPerTruck[[#This Row],[TTL_COSTS]]</f>
        <v>283.97000000000003</v>
      </c>
    </row>
    <row r="952" spans="1:24" x14ac:dyDescent="0.35">
      <c r="A952" s="13">
        <v>45961</v>
      </c>
      <c r="B952" s="13" t="s">
        <v>956</v>
      </c>
      <c r="C952" s="1" t="s">
        <v>1007</v>
      </c>
      <c r="D952" s="1" t="s">
        <v>72</v>
      </c>
      <c r="E952" s="1" t="s">
        <v>29</v>
      </c>
      <c r="F952" s="1" t="s">
        <v>30</v>
      </c>
      <c r="G952" s="1" t="s">
        <v>31</v>
      </c>
      <c r="H952" s="2">
        <v>344.19</v>
      </c>
      <c r="I952" s="3">
        <v>1.07</v>
      </c>
      <c r="J952" s="2">
        <v>36.21</v>
      </c>
      <c r="K952" s="2">
        <v>38.76</v>
      </c>
      <c r="L952" s="2">
        <v>12.08</v>
      </c>
      <c r="M952" s="2">
        <v>0</v>
      </c>
      <c r="N952" s="2">
        <v>0</v>
      </c>
      <c r="O952" s="3">
        <v>29.4</v>
      </c>
      <c r="P952" s="3">
        <v>1.45</v>
      </c>
      <c r="Q952" s="2">
        <v>7.36</v>
      </c>
      <c r="R952" s="2">
        <v>2.74</v>
      </c>
      <c r="S952" s="2">
        <v>6.03</v>
      </c>
      <c r="T952" s="2">
        <v>9.17</v>
      </c>
      <c r="U952" s="2">
        <v>32.9</v>
      </c>
      <c r="V952" s="2">
        <f>SUM(tbl_ProfitPerTruck[[#This Row],[Truck_Fuel_Cost]:[Overhead_Allocation]])+SUM(K951:N952)</f>
        <v>346.04999999999995</v>
      </c>
      <c r="W952" s="2">
        <f>tbl_ProfitPerTruck[[#This Row],[Final_Invoice_Amount]]-SUM(tbl_ProfitPerTruck[[#This Row],[Direct_Labor_COGS]:[Permit_Fees_COGS]])</f>
        <v>293.35000000000002</v>
      </c>
      <c r="X952" s="2">
        <f>tbl_ProfitPerTruck[[#This Row],[Final_Invoice_Amount]]-tbl_ProfitPerTruck[[#This Row],[TTL_COSTS]]</f>
        <v>-1.8599999999999568</v>
      </c>
    </row>
    <row r="953" spans="1:24" x14ac:dyDescent="0.35">
      <c r="A953" s="13">
        <v>45956</v>
      </c>
      <c r="B953" s="13" t="s">
        <v>956</v>
      </c>
      <c r="C953" s="1" t="s">
        <v>1008</v>
      </c>
      <c r="D953" s="1" t="s">
        <v>51</v>
      </c>
      <c r="E953" s="1" t="s">
        <v>29</v>
      </c>
      <c r="F953" s="1" t="s">
        <v>30</v>
      </c>
      <c r="G953" s="1" t="s">
        <v>35</v>
      </c>
      <c r="H953" s="2">
        <v>358.47</v>
      </c>
      <c r="I953" s="3">
        <v>1.18</v>
      </c>
      <c r="J953" s="2">
        <v>45.01</v>
      </c>
      <c r="K953" s="2">
        <v>53.31</v>
      </c>
      <c r="L953" s="2">
        <v>15.16</v>
      </c>
      <c r="M953" s="2">
        <v>0</v>
      </c>
      <c r="N953" s="2">
        <v>0</v>
      </c>
      <c r="O953" s="3">
        <v>22.5</v>
      </c>
      <c r="P953" s="3">
        <v>1.1200000000000001</v>
      </c>
      <c r="Q953" s="2">
        <v>6.25</v>
      </c>
      <c r="R953" s="2">
        <v>2.5</v>
      </c>
      <c r="S953" s="2">
        <v>7.09</v>
      </c>
      <c r="T953" s="2">
        <v>11.67</v>
      </c>
      <c r="U953" s="2">
        <v>40.74</v>
      </c>
      <c r="V953" s="2">
        <f>SUM(tbl_ProfitPerTruck[[#This Row],[Truck_Fuel_Cost]:[Overhead_Allocation]])+SUM(K952:N953)</f>
        <v>187.56</v>
      </c>
      <c r="W953" s="2">
        <f>tbl_ProfitPerTruck[[#This Row],[Final_Invoice_Amount]]-SUM(tbl_ProfitPerTruck[[#This Row],[Direct_Labor_COGS]:[Permit_Fees_COGS]])</f>
        <v>290</v>
      </c>
      <c r="X953" s="2">
        <f>tbl_ProfitPerTruck[[#This Row],[Final_Invoice_Amount]]-tbl_ProfitPerTruck[[#This Row],[TTL_COSTS]]</f>
        <v>170.91000000000003</v>
      </c>
    </row>
    <row r="954" spans="1:24" x14ac:dyDescent="0.35">
      <c r="A954" s="13">
        <v>45949</v>
      </c>
      <c r="B954" s="13" t="s">
        <v>956</v>
      </c>
      <c r="C954" s="1" t="s">
        <v>1009</v>
      </c>
      <c r="D954" s="1" t="s">
        <v>42</v>
      </c>
      <c r="E954" s="1" t="s">
        <v>24</v>
      </c>
      <c r="F954" s="1" t="s">
        <v>25</v>
      </c>
      <c r="G954" s="1" t="s">
        <v>35</v>
      </c>
      <c r="H954" s="2">
        <v>10558</v>
      </c>
      <c r="I954" s="3">
        <v>7.14</v>
      </c>
      <c r="J954" s="2">
        <v>46.04</v>
      </c>
      <c r="K954" s="2">
        <v>328.62</v>
      </c>
      <c r="L954" s="2">
        <v>4201.9399999999996</v>
      </c>
      <c r="M954" s="2">
        <v>0</v>
      </c>
      <c r="N954" s="2">
        <v>0</v>
      </c>
      <c r="O954" s="3">
        <v>18</v>
      </c>
      <c r="P954" s="3">
        <v>0.91</v>
      </c>
      <c r="Q954" s="2">
        <v>4.05</v>
      </c>
      <c r="R954" s="2">
        <v>1.52</v>
      </c>
      <c r="S954" s="2">
        <v>6.55</v>
      </c>
      <c r="T954" s="2">
        <v>7.51</v>
      </c>
      <c r="U954" s="2">
        <v>841.48</v>
      </c>
      <c r="V954" s="2">
        <f>SUM(tbl_ProfitPerTruck[[#This Row],[Truck_Fuel_Cost]:[Overhead_Allocation]])+SUM(K953:N954)</f>
        <v>5460.1399999999994</v>
      </c>
      <c r="W954" s="2">
        <f>tbl_ProfitPerTruck[[#This Row],[Final_Invoice_Amount]]-SUM(tbl_ProfitPerTruck[[#This Row],[Direct_Labor_COGS]:[Permit_Fees_COGS]])</f>
        <v>6027.4400000000005</v>
      </c>
      <c r="X954" s="2">
        <f>tbl_ProfitPerTruck[[#This Row],[Final_Invoice_Amount]]-tbl_ProfitPerTruck[[#This Row],[TTL_COSTS]]</f>
        <v>5097.8600000000006</v>
      </c>
    </row>
    <row r="955" spans="1:24" x14ac:dyDescent="0.35">
      <c r="A955" s="13">
        <v>45960</v>
      </c>
      <c r="B955" s="13" t="s">
        <v>956</v>
      </c>
      <c r="C955" s="1" t="s">
        <v>1010</v>
      </c>
      <c r="D955" s="1" t="s">
        <v>80</v>
      </c>
      <c r="E955" s="1" t="s">
        <v>29</v>
      </c>
      <c r="F955" s="1" t="s">
        <v>34</v>
      </c>
      <c r="G955" s="1" t="s">
        <v>31</v>
      </c>
      <c r="H955" s="2">
        <v>818.07</v>
      </c>
      <c r="I955" s="3">
        <v>1.18</v>
      </c>
      <c r="J955" s="2">
        <v>43.84</v>
      </c>
      <c r="K955" s="2">
        <v>51.9</v>
      </c>
      <c r="L955" s="2">
        <v>137.65</v>
      </c>
      <c r="M955" s="2">
        <v>0</v>
      </c>
      <c r="N955" s="2">
        <v>0</v>
      </c>
      <c r="O955" s="3">
        <v>11.6</v>
      </c>
      <c r="P955" s="3">
        <v>0.56999999999999995</v>
      </c>
      <c r="Q955" s="2">
        <v>2.64</v>
      </c>
      <c r="R955" s="2">
        <v>0.79</v>
      </c>
      <c r="S955" s="2">
        <v>7.05</v>
      </c>
      <c r="T955" s="2">
        <v>8.7799999999999994</v>
      </c>
      <c r="U955" s="2">
        <v>60.35</v>
      </c>
      <c r="V955" s="2">
        <f>SUM(tbl_ProfitPerTruck[[#This Row],[Truck_Fuel_Cost]:[Overhead_Allocation]])+SUM(K954:N955)</f>
        <v>4799.7199999999984</v>
      </c>
      <c r="W955" s="2">
        <f>tbl_ProfitPerTruck[[#This Row],[Final_Invoice_Amount]]-SUM(tbl_ProfitPerTruck[[#This Row],[Direct_Labor_COGS]:[Permit_Fees_COGS]])</f>
        <v>628.52</v>
      </c>
      <c r="X955" s="2">
        <f>tbl_ProfitPerTruck[[#This Row],[Final_Invoice_Amount]]-tbl_ProfitPerTruck[[#This Row],[TTL_COSTS]]</f>
        <v>-3981.6499999999983</v>
      </c>
    </row>
    <row r="956" spans="1:24" x14ac:dyDescent="0.35">
      <c r="A956" s="13">
        <v>45949</v>
      </c>
      <c r="B956" s="13" t="s">
        <v>956</v>
      </c>
      <c r="C956" s="1" t="s">
        <v>1011</v>
      </c>
      <c r="D956" s="1" t="s">
        <v>57</v>
      </c>
      <c r="E956" s="1" t="s">
        <v>24</v>
      </c>
      <c r="F956" s="1" t="s">
        <v>34</v>
      </c>
      <c r="G956" s="1" t="s">
        <v>26</v>
      </c>
      <c r="H956" s="2">
        <v>795.79</v>
      </c>
      <c r="I956" s="3">
        <v>1.97</v>
      </c>
      <c r="J956" s="2">
        <v>47.01</v>
      </c>
      <c r="K956" s="2">
        <v>92.41</v>
      </c>
      <c r="L956" s="2">
        <v>190.14</v>
      </c>
      <c r="M956" s="2">
        <v>0</v>
      </c>
      <c r="N956" s="2">
        <v>0</v>
      </c>
      <c r="O956" s="3">
        <v>17.7</v>
      </c>
      <c r="P956" s="3">
        <v>0.98</v>
      </c>
      <c r="Q956" s="2">
        <v>3.79</v>
      </c>
      <c r="R956" s="2">
        <v>2.12</v>
      </c>
      <c r="S956" s="2">
        <v>4.8099999999999996</v>
      </c>
      <c r="T956" s="2">
        <v>7.26</v>
      </c>
      <c r="U956" s="2">
        <v>88.6</v>
      </c>
      <c r="V956" s="2">
        <f>SUM(tbl_ProfitPerTruck[[#This Row],[Truck_Fuel_Cost]:[Overhead_Allocation]])+SUM(K955:N956)</f>
        <v>578.68000000000006</v>
      </c>
      <c r="W956" s="2">
        <f>tbl_ProfitPerTruck[[#This Row],[Final_Invoice_Amount]]-SUM(tbl_ProfitPerTruck[[#This Row],[Direct_Labor_COGS]:[Permit_Fees_COGS]])</f>
        <v>513.24</v>
      </c>
      <c r="X956" s="2">
        <f>tbl_ProfitPerTruck[[#This Row],[Final_Invoice_Amount]]-tbl_ProfitPerTruck[[#This Row],[TTL_COSTS]]</f>
        <v>217.1099999999999</v>
      </c>
    </row>
    <row r="957" spans="1:24" x14ac:dyDescent="0.35">
      <c r="A957" s="13">
        <v>45955</v>
      </c>
      <c r="B957" s="13" t="s">
        <v>956</v>
      </c>
      <c r="C957" s="1" t="s">
        <v>1012</v>
      </c>
      <c r="D957" s="1" t="s">
        <v>49</v>
      </c>
      <c r="E957" s="1" t="s">
        <v>29</v>
      </c>
      <c r="F957" s="1" t="s">
        <v>34</v>
      </c>
      <c r="G957" s="1" t="s">
        <v>26</v>
      </c>
      <c r="H957" s="2">
        <v>638.23</v>
      </c>
      <c r="I957" s="3">
        <v>2.2200000000000002</v>
      </c>
      <c r="J957" s="2">
        <v>47.61</v>
      </c>
      <c r="K957" s="2">
        <v>105.57</v>
      </c>
      <c r="L957" s="2">
        <v>88.25</v>
      </c>
      <c r="M957" s="2">
        <v>0</v>
      </c>
      <c r="N957" s="2">
        <v>0</v>
      </c>
      <c r="O957" s="3">
        <v>28.8</v>
      </c>
      <c r="P957" s="3">
        <v>1.32</v>
      </c>
      <c r="Q957" s="2">
        <v>5.2</v>
      </c>
      <c r="R957" s="2">
        <v>2.83</v>
      </c>
      <c r="S957" s="2">
        <v>5.47</v>
      </c>
      <c r="T957" s="2">
        <v>9.86</v>
      </c>
      <c r="U957" s="2">
        <v>74.930000000000007</v>
      </c>
      <c r="V957" s="2">
        <f>SUM(tbl_ProfitPerTruck[[#This Row],[Truck_Fuel_Cost]:[Overhead_Allocation]])+SUM(K956:N957)</f>
        <v>574.66</v>
      </c>
      <c r="W957" s="2">
        <f>tbl_ProfitPerTruck[[#This Row],[Final_Invoice_Amount]]-SUM(tbl_ProfitPerTruck[[#This Row],[Direct_Labor_COGS]:[Permit_Fees_COGS]])</f>
        <v>444.41</v>
      </c>
      <c r="X957" s="2">
        <f>tbl_ProfitPerTruck[[#This Row],[Final_Invoice_Amount]]-tbl_ProfitPerTruck[[#This Row],[TTL_COSTS]]</f>
        <v>63.57000000000005</v>
      </c>
    </row>
    <row r="958" spans="1:24" x14ac:dyDescent="0.35">
      <c r="A958" s="13">
        <v>45953</v>
      </c>
      <c r="B958" s="13" t="s">
        <v>956</v>
      </c>
      <c r="C958" s="1" t="s">
        <v>1013</v>
      </c>
      <c r="D958" s="1" t="s">
        <v>80</v>
      </c>
      <c r="E958" s="1" t="s">
        <v>29</v>
      </c>
      <c r="F958" s="1" t="s">
        <v>34</v>
      </c>
      <c r="G958" s="1" t="s">
        <v>31</v>
      </c>
      <c r="H958" s="2">
        <v>1212.93</v>
      </c>
      <c r="I958" s="3">
        <v>1.81</v>
      </c>
      <c r="J958" s="2">
        <v>45.75</v>
      </c>
      <c r="K958" s="2">
        <v>82.7</v>
      </c>
      <c r="L958" s="2">
        <v>202.38</v>
      </c>
      <c r="M958" s="2">
        <v>0</v>
      </c>
      <c r="N958" s="2">
        <v>0</v>
      </c>
      <c r="O958" s="3">
        <v>15.6</v>
      </c>
      <c r="P958" s="3">
        <v>0.62</v>
      </c>
      <c r="Q958" s="2">
        <v>3.37</v>
      </c>
      <c r="R958" s="2">
        <v>1.44</v>
      </c>
      <c r="S958" s="2">
        <v>4.8600000000000003</v>
      </c>
      <c r="T958" s="2">
        <v>11.62</v>
      </c>
      <c r="U958" s="2">
        <v>78.430000000000007</v>
      </c>
      <c r="V958" s="2">
        <f>SUM(tbl_ProfitPerTruck[[#This Row],[Truck_Fuel_Cost]:[Overhead_Allocation]])+SUM(K957:N958)</f>
        <v>578.62</v>
      </c>
      <c r="W958" s="2">
        <f>tbl_ProfitPerTruck[[#This Row],[Final_Invoice_Amount]]-SUM(tbl_ProfitPerTruck[[#This Row],[Direct_Labor_COGS]:[Permit_Fees_COGS]])</f>
        <v>927.85000000000014</v>
      </c>
      <c r="X958" s="2">
        <f>tbl_ProfitPerTruck[[#This Row],[Final_Invoice_Amount]]-tbl_ProfitPerTruck[[#This Row],[TTL_COSTS]]</f>
        <v>634.31000000000006</v>
      </c>
    </row>
    <row r="959" spans="1:24" x14ac:dyDescent="0.35">
      <c r="A959" s="13">
        <v>45951</v>
      </c>
      <c r="B959" s="13" t="s">
        <v>956</v>
      </c>
      <c r="C959" s="1" t="s">
        <v>1014</v>
      </c>
      <c r="D959" s="1" t="s">
        <v>83</v>
      </c>
      <c r="E959" s="1" t="s">
        <v>29</v>
      </c>
      <c r="F959" s="1" t="s">
        <v>30</v>
      </c>
      <c r="G959" s="1" t="s">
        <v>26</v>
      </c>
      <c r="H959" s="2">
        <v>336.4</v>
      </c>
      <c r="I959" s="3">
        <v>1.67</v>
      </c>
      <c r="J959" s="2">
        <v>45.64</v>
      </c>
      <c r="K959" s="2">
        <v>76.260000000000005</v>
      </c>
      <c r="L959" s="2">
        <v>15.18</v>
      </c>
      <c r="M959" s="2">
        <v>0</v>
      </c>
      <c r="N959" s="2">
        <v>0</v>
      </c>
      <c r="O959" s="3">
        <v>22.4</v>
      </c>
      <c r="P959" s="3">
        <v>1.1399999999999999</v>
      </c>
      <c r="Q959" s="2">
        <v>5.47</v>
      </c>
      <c r="R959" s="2">
        <v>2.66</v>
      </c>
      <c r="S959" s="2">
        <v>5.14</v>
      </c>
      <c r="T959" s="2">
        <v>9.99</v>
      </c>
      <c r="U959" s="2">
        <v>35.93</v>
      </c>
      <c r="V959" s="2">
        <f>SUM(tbl_ProfitPerTruck[[#This Row],[Truck_Fuel_Cost]:[Overhead_Allocation]])+SUM(K958:N959)</f>
        <v>435.71</v>
      </c>
      <c r="W959" s="2">
        <f>tbl_ProfitPerTruck[[#This Row],[Final_Invoice_Amount]]-SUM(tbl_ProfitPerTruck[[#This Row],[Direct_Labor_COGS]:[Permit_Fees_COGS]])</f>
        <v>244.95999999999998</v>
      </c>
      <c r="X959" s="2">
        <f>tbl_ProfitPerTruck[[#This Row],[Final_Invoice_Amount]]-tbl_ProfitPerTruck[[#This Row],[TTL_COSTS]]</f>
        <v>-99.31</v>
      </c>
    </row>
    <row r="960" spans="1:24" x14ac:dyDescent="0.35">
      <c r="A960" s="13">
        <v>45960</v>
      </c>
      <c r="B960" s="13" t="s">
        <v>956</v>
      </c>
      <c r="C960" s="1" t="s">
        <v>1015</v>
      </c>
      <c r="D960" s="1" t="s">
        <v>47</v>
      </c>
      <c r="E960" s="1" t="s">
        <v>29</v>
      </c>
      <c r="F960" s="1" t="s">
        <v>34</v>
      </c>
      <c r="G960" s="1" t="s">
        <v>43</v>
      </c>
      <c r="H960" s="2">
        <v>379.25</v>
      </c>
      <c r="I960" s="3">
        <v>0.98</v>
      </c>
      <c r="J960" s="2">
        <v>44.93</v>
      </c>
      <c r="K960" s="2">
        <v>44.08</v>
      </c>
      <c r="L960" s="2">
        <v>55.43</v>
      </c>
      <c r="M960" s="2">
        <v>0</v>
      </c>
      <c r="N960" s="2">
        <v>0</v>
      </c>
      <c r="O960" s="3">
        <v>20.6</v>
      </c>
      <c r="P960" s="3">
        <v>1.1100000000000001</v>
      </c>
      <c r="Q960" s="2">
        <v>4.7300000000000004</v>
      </c>
      <c r="R960" s="2">
        <v>1.9</v>
      </c>
      <c r="S960" s="2">
        <v>4.79</v>
      </c>
      <c r="T960" s="2">
        <v>8.91</v>
      </c>
      <c r="U960" s="2">
        <v>44.24</v>
      </c>
      <c r="V960" s="2">
        <f>SUM(tbl_ProfitPerTruck[[#This Row],[Truck_Fuel_Cost]:[Overhead_Allocation]])+SUM(K959:N960)</f>
        <v>255.51999999999998</v>
      </c>
      <c r="W960" s="2">
        <f>tbl_ProfitPerTruck[[#This Row],[Final_Invoice_Amount]]-SUM(tbl_ProfitPerTruck[[#This Row],[Direct_Labor_COGS]:[Permit_Fees_COGS]])</f>
        <v>279.74</v>
      </c>
      <c r="X960" s="2">
        <f>tbl_ProfitPerTruck[[#This Row],[Final_Invoice_Amount]]-tbl_ProfitPerTruck[[#This Row],[TTL_COSTS]]</f>
        <v>123.73000000000002</v>
      </c>
    </row>
    <row r="961" spans="1:24" x14ac:dyDescent="0.35">
      <c r="A961" s="13">
        <v>45946</v>
      </c>
      <c r="B961" s="13" t="s">
        <v>956</v>
      </c>
      <c r="C961" s="1" t="s">
        <v>1016</v>
      </c>
      <c r="D961" s="1" t="s">
        <v>28</v>
      </c>
      <c r="E961" s="1" t="s">
        <v>29</v>
      </c>
      <c r="F961" s="1" t="s">
        <v>34</v>
      </c>
      <c r="G961" s="1" t="s">
        <v>52</v>
      </c>
      <c r="H961" s="2">
        <v>573.23</v>
      </c>
      <c r="I961" s="3">
        <v>1.39</v>
      </c>
      <c r="J961" s="2">
        <v>46.12</v>
      </c>
      <c r="K961" s="2">
        <v>64.260000000000005</v>
      </c>
      <c r="L961" s="2">
        <v>149.03</v>
      </c>
      <c r="M961" s="2">
        <v>0</v>
      </c>
      <c r="N961" s="2">
        <v>0</v>
      </c>
      <c r="O961" s="3">
        <v>17.8</v>
      </c>
      <c r="P961" s="3">
        <v>0.81</v>
      </c>
      <c r="Q961" s="2">
        <v>3.97</v>
      </c>
      <c r="R961" s="2">
        <v>1.73</v>
      </c>
      <c r="S961" s="2">
        <v>4.55</v>
      </c>
      <c r="T961" s="2">
        <v>11.1</v>
      </c>
      <c r="U961" s="2">
        <v>64.650000000000006</v>
      </c>
      <c r="V961" s="2">
        <f>SUM(tbl_ProfitPerTruck[[#This Row],[Truck_Fuel_Cost]:[Overhead_Allocation]])+SUM(K960:N961)</f>
        <v>398.79999999999995</v>
      </c>
      <c r="W961" s="2">
        <f>tbl_ProfitPerTruck[[#This Row],[Final_Invoice_Amount]]-SUM(tbl_ProfitPerTruck[[#This Row],[Direct_Labor_COGS]:[Permit_Fees_COGS]])</f>
        <v>359.94</v>
      </c>
      <c r="X961" s="2">
        <f>tbl_ProfitPerTruck[[#This Row],[Final_Invoice_Amount]]-tbl_ProfitPerTruck[[#This Row],[TTL_COSTS]]</f>
        <v>174.43000000000006</v>
      </c>
    </row>
    <row r="962" spans="1:24" x14ac:dyDescent="0.35">
      <c r="A962" s="13">
        <v>45944</v>
      </c>
      <c r="B962" s="13" t="s">
        <v>956</v>
      </c>
      <c r="C962" s="1" t="s">
        <v>1017</v>
      </c>
      <c r="D962" s="1" t="s">
        <v>57</v>
      </c>
      <c r="E962" s="1" t="s">
        <v>24</v>
      </c>
      <c r="F962" s="1" t="s">
        <v>34</v>
      </c>
      <c r="G962" s="1" t="s">
        <v>31</v>
      </c>
      <c r="H962" s="2">
        <v>1132.8599999999999</v>
      </c>
      <c r="I962" s="3">
        <v>1.29</v>
      </c>
      <c r="J962" s="2">
        <v>43.42</v>
      </c>
      <c r="K962" s="2">
        <v>55.82</v>
      </c>
      <c r="L962" s="2">
        <v>151.66</v>
      </c>
      <c r="M962" s="2">
        <v>0</v>
      </c>
      <c r="N962" s="2">
        <v>0</v>
      </c>
      <c r="O962" s="3">
        <v>5.4</v>
      </c>
      <c r="P962" s="3">
        <v>0.15</v>
      </c>
      <c r="Q962" s="2">
        <v>1.51</v>
      </c>
      <c r="R962" s="2">
        <v>0.44</v>
      </c>
      <c r="S962" s="2">
        <v>7.41</v>
      </c>
      <c r="T962" s="2">
        <v>7.7</v>
      </c>
      <c r="U962" s="2">
        <v>107.9</v>
      </c>
      <c r="V962" s="2">
        <f>SUM(tbl_ProfitPerTruck[[#This Row],[Truck_Fuel_Cost]:[Overhead_Allocation]])+SUM(K961:N962)</f>
        <v>545.73</v>
      </c>
      <c r="W962" s="2">
        <f>tbl_ProfitPerTruck[[#This Row],[Final_Invoice_Amount]]-SUM(tbl_ProfitPerTruck[[#This Row],[Direct_Labor_COGS]:[Permit_Fees_COGS]])</f>
        <v>925.37999999999988</v>
      </c>
      <c r="X962" s="2">
        <f>tbl_ProfitPerTruck[[#This Row],[Final_Invoice_Amount]]-tbl_ProfitPerTruck[[#This Row],[TTL_COSTS]]</f>
        <v>587.12999999999988</v>
      </c>
    </row>
    <row r="963" spans="1:24" x14ac:dyDescent="0.35">
      <c r="A963" s="13">
        <v>45938</v>
      </c>
      <c r="B963" s="13" t="s">
        <v>956</v>
      </c>
      <c r="C963" s="1" t="s">
        <v>1018</v>
      </c>
      <c r="D963" s="1" t="s">
        <v>42</v>
      </c>
      <c r="E963" s="1" t="s">
        <v>24</v>
      </c>
      <c r="F963" s="1" t="s">
        <v>34</v>
      </c>
      <c r="G963" s="1" t="s">
        <v>52</v>
      </c>
      <c r="H963" s="2">
        <v>1009.78</v>
      </c>
      <c r="I963" s="3">
        <v>2.72</v>
      </c>
      <c r="J963" s="2">
        <v>46.82</v>
      </c>
      <c r="K963" s="2">
        <v>127.48</v>
      </c>
      <c r="L963" s="2">
        <v>280.13</v>
      </c>
      <c r="M963" s="2">
        <v>0</v>
      </c>
      <c r="N963" s="2">
        <v>0</v>
      </c>
      <c r="O963" s="3">
        <v>6.9</v>
      </c>
      <c r="P963" s="3">
        <v>0.48</v>
      </c>
      <c r="Q963" s="2">
        <v>1.91</v>
      </c>
      <c r="R963" s="2">
        <v>0.51</v>
      </c>
      <c r="S963" s="2">
        <v>4.82</v>
      </c>
      <c r="T963" s="2">
        <v>7.94</v>
      </c>
      <c r="U963" s="2">
        <v>90.91</v>
      </c>
      <c r="V963" s="2">
        <f>SUM(tbl_ProfitPerTruck[[#This Row],[Truck_Fuel_Cost]:[Overhead_Allocation]])+SUM(K962:N963)</f>
        <v>721.18</v>
      </c>
      <c r="W963" s="2">
        <f>tbl_ProfitPerTruck[[#This Row],[Final_Invoice_Amount]]-SUM(tbl_ProfitPerTruck[[#This Row],[Direct_Labor_COGS]:[Permit_Fees_COGS]])</f>
        <v>602.16999999999996</v>
      </c>
      <c r="X963" s="2">
        <f>tbl_ProfitPerTruck[[#This Row],[Final_Invoice_Amount]]-tbl_ProfitPerTruck[[#This Row],[TTL_COSTS]]</f>
        <v>288.60000000000002</v>
      </c>
    </row>
    <row r="964" spans="1:24" x14ac:dyDescent="0.35">
      <c r="A964" s="13">
        <v>45937</v>
      </c>
      <c r="B964" s="13" t="s">
        <v>956</v>
      </c>
      <c r="C964" s="1" t="s">
        <v>1019</v>
      </c>
      <c r="D964" s="1" t="s">
        <v>72</v>
      </c>
      <c r="E964" s="1" t="s">
        <v>29</v>
      </c>
      <c r="F964" s="1" t="s">
        <v>30</v>
      </c>
      <c r="G964" s="1" t="s">
        <v>52</v>
      </c>
      <c r="H964" s="2">
        <v>368.5</v>
      </c>
      <c r="I964" s="3">
        <v>1.03</v>
      </c>
      <c r="J964" s="2">
        <v>45.77</v>
      </c>
      <c r="K964" s="2">
        <v>47.19</v>
      </c>
      <c r="L964" s="2">
        <v>14.15</v>
      </c>
      <c r="M964" s="2">
        <v>0</v>
      </c>
      <c r="N964" s="2">
        <v>0</v>
      </c>
      <c r="O964" s="3">
        <v>13</v>
      </c>
      <c r="P964" s="3">
        <v>0.49</v>
      </c>
      <c r="Q964" s="2">
        <v>2.4</v>
      </c>
      <c r="R964" s="2">
        <v>1.48</v>
      </c>
      <c r="S964" s="2">
        <v>7.23</v>
      </c>
      <c r="T964" s="2">
        <v>8.1300000000000008</v>
      </c>
      <c r="U964" s="2">
        <v>34.21</v>
      </c>
      <c r="V964" s="2">
        <f>SUM(tbl_ProfitPerTruck[[#This Row],[Truck_Fuel_Cost]:[Overhead_Allocation]])+SUM(K963:N964)</f>
        <v>522.4</v>
      </c>
      <c r="W964" s="2">
        <f>tbl_ProfitPerTruck[[#This Row],[Final_Invoice_Amount]]-SUM(tbl_ProfitPerTruck[[#This Row],[Direct_Labor_COGS]:[Permit_Fees_COGS]])</f>
        <v>307.16000000000003</v>
      </c>
      <c r="X964" s="2">
        <f>tbl_ProfitPerTruck[[#This Row],[Final_Invoice_Amount]]-tbl_ProfitPerTruck[[#This Row],[TTL_COSTS]]</f>
        <v>-153.89999999999998</v>
      </c>
    </row>
    <row r="965" spans="1:24" x14ac:dyDescent="0.35">
      <c r="A965" s="13">
        <v>45932</v>
      </c>
      <c r="B965" s="13" t="s">
        <v>956</v>
      </c>
      <c r="C965" s="1" t="s">
        <v>1020</v>
      </c>
      <c r="D965" s="1" t="s">
        <v>113</v>
      </c>
      <c r="E965" s="1" t="s">
        <v>29</v>
      </c>
      <c r="F965" s="1" t="s">
        <v>30</v>
      </c>
      <c r="G965" s="1" t="s">
        <v>26</v>
      </c>
      <c r="H965" s="2">
        <v>222.38</v>
      </c>
      <c r="I965" s="3">
        <v>1.28</v>
      </c>
      <c r="J965" s="2">
        <v>47.29</v>
      </c>
      <c r="K965" s="2">
        <v>60.3</v>
      </c>
      <c r="L965" s="2">
        <v>8.93</v>
      </c>
      <c r="M965" s="2">
        <v>0</v>
      </c>
      <c r="N965" s="2">
        <v>0</v>
      </c>
      <c r="O965" s="3">
        <v>23.9</v>
      </c>
      <c r="P965" s="3">
        <v>1.1200000000000001</v>
      </c>
      <c r="Q965" s="2">
        <v>6.14</v>
      </c>
      <c r="R965" s="2">
        <v>1.76</v>
      </c>
      <c r="S965" s="2">
        <v>6.4</v>
      </c>
      <c r="T965" s="2">
        <v>7.25</v>
      </c>
      <c r="U965" s="2">
        <v>25</v>
      </c>
      <c r="V965" s="2">
        <f>SUM(tbl_ProfitPerTruck[[#This Row],[Truck_Fuel_Cost]:[Overhead_Allocation]])+SUM(K964:N965)</f>
        <v>177.12</v>
      </c>
      <c r="W965" s="2">
        <f>tbl_ProfitPerTruck[[#This Row],[Final_Invoice_Amount]]-SUM(tbl_ProfitPerTruck[[#This Row],[Direct_Labor_COGS]:[Permit_Fees_COGS]])</f>
        <v>153.15</v>
      </c>
      <c r="X965" s="2">
        <f>tbl_ProfitPerTruck[[#This Row],[Final_Invoice_Amount]]-tbl_ProfitPerTruck[[#This Row],[TTL_COSTS]]</f>
        <v>45.259999999999991</v>
      </c>
    </row>
    <row r="966" spans="1:24" x14ac:dyDescent="0.35">
      <c r="A966" s="13">
        <v>45945</v>
      </c>
      <c r="B966" s="13" t="s">
        <v>956</v>
      </c>
      <c r="C966" s="1" t="s">
        <v>1021</v>
      </c>
      <c r="D966" s="1" t="s">
        <v>39</v>
      </c>
      <c r="E966" s="1" t="s">
        <v>40</v>
      </c>
      <c r="F966" s="1" t="s">
        <v>30</v>
      </c>
      <c r="G966" s="1" t="s">
        <v>35</v>
      </c>
      <c r="H966" s="2">
        <v>329.79</v>
      </c>
      <c r="I966" s="3">
        <v>1.05</v>
      </c>
      <c r="J966" s="2">
        <v>50.9</v>
      </c>
      <c r="K966" s="2">
        <v>53.49</v>
      </c>
      <c r="L966" s="2">
        <v>31.93</v>
      </c>
      <c r="M966" s="2">
        <v>0</v>
      </c>
      <c r="N966" s="2">
        <v>0</v>
      </c>
      <c r="O966" s="3">
        <v>14</v>
      </c>
      <c r="P966" s="3">
        <v>0.79</v>
      </c>
      <c r="Q966" s="2">
        <v>3.86</v>
      </c>
      <c r="R966" s="2">
        <v>1.26</v>
      </c>
      <c r="S966" s="2">
        <v>5</v>
      </c>
      <c r="T966" s="2">
        <v>11.68</v>
      </c>
      <c r="U966" s="2">
        <v>36.97</v>
      </c>
      <c r="V966" s="2">
        <f>SUM(tbl_ProfitPerTruck[[#This Row],[Truck_Fuel_Cost]:[Overhead_Allocation]])+SUM(K965:N966)</f>
        <v>213.42000000000002</v>
      </c>
      <c r="W966" s="2">
        <f>tbl_ProfitPerTruck[[#This Row],[Final_Invoice_Amount]]-SUM(tbl_ProfitPerTruck[[#This Row],[Direct_Labor_COGS]:[Permit_Fees_COGS]])</f>
        <v>244.37</v>
      </c>
      <c r="X966" s="2">
        <f>tbl_ProfitPerTruck[[#This Row],[Final_Invoice_Amount]]-tbl_ProfitPerTruck[[#This Row],[TTL_COSTS]]</f>
        <v>116.37</v>
      </c>
    </row>
    <row r="967" spans="1:24" x14ac:dyDescent="0.35">
      <c r="A967" s="13">
        <v>45950</v>
      </c>
      <c r="B967" s="13" t="s">
        <v>956</v>
      </c>
      <c r="C967" s="1" t="s">
        <v>1022</v>
      </c>
      <c r="D967" s="1" t="s">
        <v>57</v>
      </c>
      <c r="E967" s="1" t="s">
        <v>24</v>
      </c>
      <c r="F967" s="1" t="s">
        <v>25</v>
      </c>
      <c r="G967" s="1" t="s">
        <v>43</v>
      </c>
      <c r="H967" s="2">
        <v>9915.56</v>
      </c>
      <c r="I967" s="3">
        <v>15.04</v>
      </c>
      <c r="J967" s="2">
        <v>43.82</v>
      </c>
      <c r="K967" s="2">
        <v>658.95</v>
      </c>
      <c r="L967" s="2">
        <v>3459.53</v>
      </c>
      <c r="M967" s="2">
        <v>0</v>
      </c>
      <c r="N967" s="2">
        <v>212.71</v>
      </c>
      <c r="O967" s="3">
        <v>23.7</v>
      </c>
      <c r="P967" s="3">
        <v>1.1200000000000001</v>
      </c>
      <c r="Q967" s="2">
        <v>5.35</v>
      </c>
      <c r="R967" s="2">
        <v>1.53</v>
      </c>
      <c r="S967" s="2">
        <v>6.77</v>
      </c>
      <c r="T967" s="2">
        <v>9.26</v>
      </c>
      <c r="U967" s="2">
        <v>1165.19</v>
      </c>
      <c r="V967" s="2">
        <f>SUM(tbl_ProfitPerTruck[[#This Row],[Truck_Fuel_Cost]:[Overhead_Allocation]])+SUM(K966:N967)</f>
        <v>5604.7100000000009</v>
      </c>
      <c r="W967" s="2">
        <f>tbl_ProfitPerTruck[[#This Row],[Final_Invoice_Amount]]-SUM(tbl_ProfitPerTruck[[#This Row],[Direct_Labor_COGS]:[Permit_Fees_COGS]])</f>
        <v>5584.369999999999</v>
      </c>
      <c r="X967" s="2">
        <f>tbl_ProfitPerTruck[[#This Row],[Final_Invoice_Amount]]-tbl_ProfitPerTruck[[#This Row],[TTL_COSTS]]</f>
        <v>4310.8499999999985</v>
      </c>
    </row>
    <row r="968" spans="1:24" x14ac:dyDescent="0.35">
      <c r="A968" s="13">
        <v>45938</v>
      </c>
      <c r="B968" s="13" t="s">
        <v>956</v>
      </c>
      <c r="C968" s="1" t="s">
        <v>1023</v>
      </c>
      <c r="D968" s="1" t="s">
        <v>83</v>
      </c>
      <c r="E968" s="1" t="s">
        <v>29</v>
      </c>
      <c r="F968" s="1" t="s">
        <v>34</v>
      </c>
      <c r="G968" s="1" t="s">
        <v>43</v>
      </c>
      <c r="H968" s="2">
        <v>988.93</v>
      </c>
      <c r="I968" s="3">
        <v>2.2400000000000002</v>
      </c>
      <c r="J968" s="2">
        <v>46.4</v>
      </c>
      <c r="K968" s="2">
        <v>103.92</v>
      </c>
      <c r="L968" s="2">
        <v>121.74</v>
      </c>
      <c r="M968" s="2">
        <v>0</v>
      </c>
      <c r="N968" s="2">
        <v>0</v>
      </c>
      <c r="O968" s="3">
        <v>13</v>
      </c>
      <c r="P968" s="3">
        <v>0.6</v>
      </c>
      <c r="Q968" s="2">
        <v>3.09</v>
      </c>
      <c r="R968" s="2">
        <v>1.32</v>
      </c>
      <c r="S968" s="2">
        <v>4.51</v>
      </c>
      <c r="T968" s="2">
        <v>8.3000000000000007</v>
      </c>
      <c r="U968" s="2">
        <v>91.27</v>
      </c>
      <c r="V968" s="2">
        <f>SUM(tbl_ProfitPerTruck[[#This Row],[Truck_Fuel_Cost]:[Overhead_Allocation]])+SUM(K967:N968)</f>
        <v>4665.34</v>
      </c>
      <c r="W968" s="2">
        <f>tbl_ProfitPerTruck[[#This Row],[Final_Invoice_Amount]]-SUM(tbl_ProfitPerTruck[[#This Row],[Direct_Labor_COGS]:[Permit_Fees_COGS]])</f>
        <v>763.27</v>
      </c>
      <c r="X968" s="2">
        <f>tbl_ProfitPerTruck[[#This Row],[Final_Invoice_Amount]]-tbl_ProfitPerTruck[[#This Row],[TTL_COSTS]]</f>
        <v>-3676.4100000000003</v>
      </c>
    </row>
    <row r="969" spans="1:24" x14ac:dyDescent="0.35">
      <c r="A969" s="13">
        <v>45947</v>
      </c>
      <c r="B969" s="13" t="s">
        <v>956</v>
      </c>
      <c r="C969" s="1" t="s">
        <v>1024</v>
      </c>
      <c r="D969" s="1" t="s">
        <v>45</v>
      </c>
      <c r="E969" s="1" t="s">
        <v>29</v>
      </c>
      <c r="F969" s="1" t="s">
        <v>34</v>
      </c>
      <c r="G969" s="1" t="s">
        <v>52</v>
      </c>
      <c r="H969" s="2">
        <v>250</v>
      </c>
      <c r="I969" s="3">
        <v>2.83</v>
      </c>
      <c r="J969" s="2">
        <v>43.93</v>
      </c>
      <c r="K969" s="2">
        <v>124.1</v>
      </c>
      <c r="L969" s="2">
        <v>68.739999999999995</v>
      </c>
      <c r="M969" s="2">
        <v>0</v>
      </c>
      <c r="N969" s="2">
        <v>0</v>
      </c>
      <c r="O969" s="3">
        <v>21.2</v>
      </c>
      <c r="P969" s="3">
        <v>0.91</v>
      </c>
      <c r="Q969" s="2">
        <v>4.03</v>
      </c>
      <c r="R969" s="2">
        <v>1.23</v>
      </c>
      <c r="S969" s="2">
        <v>6.22</v>
      </c>
      <c r="T969" s="2">
        <v>10.9</v>
      </c>
      <c r="U969" s="2">
        <v>25</v>
      </c>
      <c r="V969" s="2">
        <f>SUM(tbl_ProfitPerTruck[[#This Row],[Truck_Fuel_Cost]:[Overhead_Allocation]])+SUM(K968:N969)</f>
        <v>465.88</v>
      </c>
      <c r="W969" s="2">
        <f>tbl_ProfitPerTruck[[#This Row],[Final_Invoice_Amount]]-SUM(tbl_ProfitPerTruck[[#This Row],[Direct_Labor_COGS]:[Permit_Fees_COGS]])</f>
        <v>57.160000000000025</v>
      </c>
      <c r="X969" s="2">
        <f>tbl_ProfitPerTruck[[#This Row],[Final_Invoice_Amount]]-tbl_ProfitPerTruck[[#This Row],[TTL_COSTS]]</f>
        <v>-215.88</v>
      </c>
    </row>
    <row r="970" spans="1:24" x14ac:dyDescent="0.35">
      <c r="A970" s="13">
        <v>45955</v>
      </c>
      <c r="B970" s="13" t="s">
        <v>956</v>
      </c>
      <c r="C970" s="1" t="s">
        <v>1025</v>
      </c>
      <c r="D970" s="1" t="s">
        <v>39</v>
      </c>
      <c r="E970" s="1" t="s">
        <v>40</v>
      </c>
      <c r="F970" s="1" t="s">
        <v>34</v>
      </c>
      <c r="G970" s="1" t="s">
        <v>43</v>
      </c>
      <c r="H970" s="2">
        <v>942.19</v>
      </c>
      <c r="I970" s="3">
        <v>2.34</v>
      </c>
      <c r="J970" s="2">
        <v>40.14</v>
      </c>
      <c r="K970" s="2">
        <v>93.76</v>
      </c>
      <c r="L970" s="2">
        <v>190.98</v>
      </c>
      <c r="M970" s="2">
        <v>0</v>
      </c>
      <c r="N970" s="2">
        <v>0</v>
      </c>
      <c r="O970" s="3">
        <v>25.7</v>
      </c>
      <c r="P970" s="3">
        <v>1.2</v>
      </c>
      <c r="Q970" s="2">
        <v>6.06</v>
      </c>
      <c r="R970" s="2">
        <v>2.2200000000000002</v>
      </c>
      <c r="S970" s="2">
        <v>7.08</v>
      </c>
      <c r="T970" s="2">
        <v>10.26</v>
      </c>
      <c r="U970" s="2">
        <v>67.2</v>
      </c>
      <c r="V970" s="2">
        <f>SUM(tbl_ProfitPerTruck[[#This Row],[Truck_Fuel_Cost]:[Overhead_Allocation]])+SUM(K969:N970)</f>
        <v>570.39999999999986</v>
      </c>
      <c r="W970" s="2">
        <f>tbl_ProfitPerTruck[[#This Row],[Final_Invoice_Amount]]-SUM(tbl_ProfitPerTruck[[#This Row],[Direct_Labor_COGS]:[Permit_Fees_COGS]])</f>
        <v>657.45</v>
      </c>
      <c r="X970" s="2">
        <f>tbl_ProfitPerTruck[[#This Row],[Final_Invoice_Amount]]-tbl_ProfitPerTruck[[#This Row],[TTL_COSTS]]</f>
        <v>371.79000000000019</v>
      </c>
    </row>
    <row r="971" spans="1:24" x14ac:dyDescent="0.35">
      <c r="A971" s="13">
        <v>45951</v>
      </c>
      <c r="B971" s="13" t="s">
        <v>956</v>
      </c>
      <c r="C971" s="1" t="s">
        <v>1026</v>
      </c>
      <c r="D971" s="1" t="s">
        <v>51</v>
      </c>
      <c r="E971" s="1" t="s">
        <v>29</v>
      </c>
      <c r="F971" s="1" t="s">
        <v>34</v>
      </c>
      <c r="G971" s="1" t="s">
        <v>52</v>
      </c>
      <c r="H971" s="2">
        <v>889.34</v>
      </c>
      <c r="I971" s="3">
        <v>2.98</v>
      </c>
      <c r="J971" s="2">
        <v>36.71</v>
      </c>
      <c r="K971" s="2">
        <v>109.44</v>
      </c>
      <c r="L971" s="2">
        <v>117.99</v>
      </c>
      <c r="M971" s="2">
        <v>0</v>
      </c>
      <c r="N971" s="2">
        <v>0</v>
      </c>
      <c r="O971" s="3">
        <v>16.2</v>
      </c>
      <c r="P971" s="3">
        <v>0.71</v>
      </c>
      <c r="Q971" s="2">
        <v>4.25</v>
      </c>
      <c r="R971" s="2">
        <v>1.5</v>
      </c>
      <c r="S971" s="2">
        <v>7.24</v>
      </c>
      <c r="T971" s="2">
        <v>8.16</v>
      </c>
      <c r="U971" s="2">
        <v>59.82</v>
      </c>
      <c r="V971" s="2">
        <f>SUM(tbl_ProfitPerTruck[[#This Row],[Truck_Fuel_Cost]:[Overhead_Allocation]])+SUM(K970:N971)</f>
        <v>593.14</v>
      </c>
      <c r="W971" s="2">
        <f>tbl_ProfitPerTruck[[#This Row],[Final_Invoice_Amount]]-SUM(tbl_ProfitPerTruck[[#This Row],[Direct_Labor_COGS]:[Permit_Fees_COGS]])</f>
        <v>661.91000000000008</v>
      </c>
      <c r="X971" s="2">
        <f>tbl_ProfitPerTruck[[#This Row],[Final_Invoice_Amount]]-tbl_ProfitPerTruck[[#This Row],[TTL_COSTS]]</f>
        <v>296.20000000000005</v>
      </c>
    </row>
    <row r="972" spans="1:24" x14ac:dyDescent="0.35">
      <c r="A972" s="13">
        <v>45956</v>
      </c>
      <c r="B972" s="13" t="s">
        <v>956</v>
      </c>
      <c r="C972" s="1" t="s">
        <v>1027</v>
      </c>
      <c r="D972" s="1" t="s">
        <v>57</v>
      </c>
      <c r="E972" s="1" t="s">
        <v>24</v>
      </c>
      <c r="F972" s="1" t="s">
        <v>34</v>
      </c>
      <c r="G972" s="1" t="s">
        <v>31</v>
      </c>
      <c r="H972" s="2">
        <v>1157.8399999999999</v>
      </c>
      <c r="I972" s="3">
        <v>2.4300000000000002</v>
      </c>
      <c r="J972" s="2">
        <v>44.62</v>
      </c>
      <c r="K972" s="2">
        <v>108.5</v>
      </c>
      <c r="L972" s="2">
        <v>211.87</v>
      </c>
      <c r="M972" s="2">
        <v>0</v>
      </c>
      <c r="N972" s="2">
        <v>0</v>
      </c>
      <c r="O972" s="3">
        <v>13.2</v>
      </c>
      <c r="P972" s="3">
        <v>0.74</v>
      </c>
      <c r="Q972" s="2">
        <v>2.99</v>
      </c>
      <c r="R972" s="2">
        <v>1.18</v>
      </c>
      <c r="S972" s="2">
        <v>6.87</v>
      </c>
      <c r="T972" s="2">
        <v>9.8000000000000007</v>
      </c>
      <c r="U972" s="2">
        <v>94.36</v>
      </c>
      <c r="V972" s="2">
        <f>SUM(tbl_ProfitPerTruck[[#This Row],[Truck_Fuel_Cost]:[Overhead_Allocation]])+SUM(K971:N972)</f>
        <v>663</v>
      </c>
      <c r="W972" s="2">
        <f>tbl_ProfitPerTruck[[#This Row],[Final_Invoice_Amount]]-SUM(tbl_ProfitPerTruck[[#This Row],[Direct_Labor_COGS]:[Permit_Fees_COGS]])</f>
        <v>837.46999999999991</v>
      </c>
      <c r="X972" s="2">
        <f>tbl_ProfitPerTruck[[#This Row],[Final_Invoice_Amount]]-tbl_ProfitPerTruck[[#This Row],[TTL_COSTS]]</f>
        <v>494.83999999999992</v>
      </c>
    </row>
    <row r="973" spans="1:24" x14ac:dyDescent="0.35">
      <c r="A973" s="13">
        <v>45931</v>
      </c>
      <c r="B973" s="13" t="s">
        <v>956</v>
      </c>
      <c r="C973" s="1" t="s">
        <v>1028</v>
      </c>
      <c r="D973" s="1" t="s">
        <v>72</v>
      </c>
      <c r="E973" s="1" t="s">
        <v>29</v>
      </c>
      <c r="F973" s="1" t="s">
        <v>30</v>
      </c>
      <c r="G973" s="1" t="s">
        <v>43</v>
      </c>
      <c r="H973" s="2">
        <v>160.86000000000001</v>
      </c>
      <c r="I973" s="3">
        <v>0.78</v>
      </c>
      <c r="J973" s="2">
        <v>41.65</v>
      </c>
      <c r="K973" s="2">
        <v>32.659999999999997</v>
      </c>
      <c r="L973" s="2">
        <v>13.41</v>
      </c>
      <c r="M973" s="2">
        <v>0</v>
      </c>
      <c r="N973" s="2">
        <v>0</v>
      </c>
      <c r="O973" s="3">
        <v>13.1</v>
      </c>
      <c r="P973" s="3">
        <v>0.79</v>
      </c>
      <c r="Q973" s="2">
        <v>3.39</v>
      </c>
      <c r="R973" s="2">
        <v>0.93</v>
      </c>
      <c r="S973" s="2">
        <v>5.23</v>
      </c>
      <c r="T973" s="2">
        <v>8.09</v>
      </c>
      <c r="U973" s="2">
        <v>25</v>
      </c>
      <c r="V973" s="2">
        <f>SUM(tbl_ProfitPerTruck[[#This Row],[Truck_Fuel_Cost]:[Overhead_Allocation]])+SUM(K972:N973)</f>
        <v>409.08</v>
      </c>
      <c r="W973" s="2">
        <f>tbl_ProfitPerTruck[[#This Row],[Final_Invoice_Amount]]-SUM(tbl_ProfitPerTruck[[#This Row],[Direct_Labor_COGS]:[Permit_Fees_COGS]])</f>
        <v>114.79000000000002</v>
      </c>
      <c r="X973" s="2">
        <f>tbl_ProfitPerTruck[[#This Row],[Final_Invoice_Amount]]-tbl_ProfitPerTruck[[#This Row],[TTL_COSTS]]</f>
        <v>-248.21999999999997</v>
      </c>
    </row>
    <row r="974" spans="1:24" x14ac:dyDescent="0.35">
      <c r="A974" s="13">
        <v>45934</v>
      </c>
      <c r="B974" s="13" t="s">
        <v>956</v>
      </c>
      <c r="C974" s="1" t="s">
        <v>1029</v>
      </c>
      <c r="D974" s="1" t="s">
        <v>72</v>
      </c>
      <c r="E974" s="1" t="s">
        <v>29</v>
      </c>
      <c r="F974" s="1" t="s">
        <v>34</v>
      </c>
      <c r="G974" s="1" t="s">
        <v>43</v>
      </c>
      <c r="H974" s="2">
        <v>778.74</v>
      </c>
      <c r="I974" s="3">
        <v>3.47</v>
      </c>
      <c r="J974" s="2">
        <v>42.51</v>
      </c>
      <c r="K974" s="2">
        <v>147.52000000000001</v>
      </c>
      <c r="L974" s="2">
        <v>198.31</v>
      </c>
      <c r="M974" s="2">
        <v>0</v>
      </c>
      <c r="N974" s="2">
        <v>0</v>
      </c>
      <c r="O974" s="3">
        <v>12.6</v>
      </c>
      <c r="P974" s="3">
        <v>0.68</v>
      </c>
      <c r="Q974" s="2">
        <v>2.95</v>
      </c>
      <c r="R974" s="2">
        <v>0.98</v>
      </c>
      <c r="S974" s="2">
        <v>5.79</v>
      </c>
      <c r="T974" s="2">
        <v>7.29</v>
      </c>
      <c r="U974" s="2">
        <v>67.98</v>
      </c>
      <c r="V974" s="2">
        <f>SUM(tbl_ProfitPerTruck[[#This Row],[Truck_Fuel_Cost]:[Overhead_Allocation]])+SUM(K973:N974)</f>
        <v>476.89</v>
      </c>
      <c r="W974" s="2">
        <f>tbl_ProfitPerTruck[[#This Row],[Final_Invoice_Amount]]-SUM(tbl_ProfitPerTruck[[#This Row],[Direct_Labor_COGS]:[Permit_Fees_COGS]])</f>
        <v>432.90999999999997</v>
      </c>
      <c r="X974" s="2">
        <f>tbl_ProfitPerTruck[[#This Row],[Final_Invoice_Amount]]-tbl_ProfitPerTruck[[#This Row],[TTL_COSTS]]</f>
        <v>301.85000000000002</v>
      </c>
    </row>
    <row r="975" spans="1:24" x14ac:dyDescent="0.35">
      <c r="A975" s="13">
        <v>45945</v>
      </c>
      <c r="B975" s="13" t="s">
        <v>956</v>
      </c>
      <c r="C975" s="1" t="s">
        <v>1030</v>
      </c>
      <c r="D975" s="1" t="s">
        <v>28</v>
      </c>
      <c r="E975" s="1" t="s">
        <v>29</v>
      </c>
      <c r="F975" s="1" t="s">
        <v>34</v>
      </c>
      <c r="G975" s="1" t="s">
        <v>52</v>
      </c>
      <c r="H975" s="2">
        <v>917.1</v>
      </c>
      <c r="I975" s="3">
        <v>2.4</v>
      </c>
      <c r="J975" s="2">
        <v>41.69</v>
      </c>
      <c r="K975" s="2">
        <v>100.08</v>
      </c>
      <c r="L975" s="2">
        <v>156.66</v>
      </c>
      <c r="M975" s="2">
        <v>0</v>
      </c>
      <c r="N975" s="2">
        <v>0</v>
      </c>
      <c r="O975" s="3">
        <v>24.2</v>
      </c>
      <c r="P975" s="3">
        <v>1.02</v>
      </c>
      <c r="Q975" s="2">
        <v>4.9000000000000004</v>
      </c>
      <c r="R975" s="2">
        <v>2.5499999999999998</v>
      </c>
      <c r="S975" s="2">
        <v>6.91</v>
      </c>
      <c r="T975" s="2">
        <v>8.0399999999999991</v>
      </c>
      <c r="U975" s="2">
        <v>73.510000000000005</v>
      </c>
      <c r="V975" s="2">
        <f>SUM(tbl_ProfitPerTruck[[#This Row],[Truck_Fuel_Cost]:[Overhead_Allocation]])+SUM(K974:N975)</f>
        <v>698.48</v>
      </c>
      <c r="W975" s="2">
        <f>tbl_ProfitPerTruck[[#This Row],[Final_Invoice_Amount]]-SUM(tbl_ProfitPerTruck[[#This Row],[Direct_Labor_COGS]:[Permit_Fees_COGS]])</f>
        <v>660.36</v>
      </c>
      <c r="X975" s="2">
        <f>tbl_ProfitPerTruck[[#This Row],[Final_Invoice_Amount]]-tbl_ProfitPerTruck[[#This Row],[TTL_COSTS]]</f>
        <v>218.62</v>
      </c>
    </row>
    <row r="976" spans="1:24" x14ac:dyDescent="0.35">
      <c r="A976" s="13">
        <v>45952</v>
      </c>
      <c r="B976" s="13" t="s">
        <v>956</v>
      </c>
      <c r="C976" s="1" t="s">
        <v>1031</v>
      </c>
      <c r="D976" s="1" t="s">
        <v>83</v>
      </c>
      <c r="E976" s="1" t="s">
        <v>29</v>
      </c>
      <c r="F976" s="1" t="s">
        <v>34</v>
      </c>
      <c r="G976" s="1" t="s">
        <v>43</v>
      </c>
      <c r="H976" s="2">
        <v>1030.8499999999999</v>
      </c>
      <c r="I976" s="3">
        <v>2.37</v>
      </c>
      <c r="J976" s="2">
        <v>48.68</v>
      </c>
      <c r="K976" s="2">
        <v>115.29</v>
      </c>
      <c r="L976" s="2">
        <v>255.49</v>
      </c>
      <c r="M976" s="2">
        <v>0</v>
      </c>
      <c r="N976" s="2">
        <v>0</v>
      </c>
      <c r="O976" s="3">
        <v>4.9000000000000004</v>
      </c>
      <c r="P976" s="3">
        <v>0.27</v>
      </c>
      <c r="Q976" s="2">
        <v>1.22</v>
      </c>
      <c r="R976" s="2">
        <v>0.35</v>
      </c>
      <c r="S976" s="2">
        <v>5.42</v>
      </c>
      <c r="T976" s="2">
        <v>10.34</v>
      </c>
      <c r="U976" s="2">
        <v>105.48</v>
      </c>
      <c r="V976" s="2">
        <f>SUM(tbl_ProfitPerTruck[[#This Row],[Truck_Fuel_Cost]:[Overhead_Allocation]])+SUM(K975:N976)</f>
        <v>750.32999999999993</v>
      </c>
      <c r="W976" s="2">
        <f>tbl_ProfitPerTruck[[#This Row],[Final_Invoice_Amount]]-SUM(tbl_ProfitPerTruck[[#This Row],[Direct_Labor_COGS]:[Permit_Fees_COGS]])</f>
        <v>660.06999999999994</v>
      </c>
      <c r="X976" s="2">
        <f>tbl_ProfitPerTruck[[#This Row],[Final_Invoice_Amount]]-tbl_ProfitPerTruck[[#This Row],[TTL_COSTS]]</f>
        <v>280.52</v>
      </c>
    </row>
    <row r="977" spans="1:24" x14ac:dyDescent="0.35">
      <c r="A977" s="13">
        <v>45946</v>
      </c>
      <c r="B977" s="13" t="s">
        <v>956</v>
      </c>
      <c r="C977" s="1" t="s">
        <v>1032</v>
      </c>
      <c r="D977" s="1" t="s">
        <v>42</v>
      </c>
      <c r="E977" s="1" t="s">
        <v>24</v>
      </c>
      <c r="F977" s="1" t="s">
        <v>34</v>
      </c>
      <c r="G977" s="1" t="s">
        <v>31</v>
      </c>
      <c r="H977" s="2">
        <v>749.13</v>
      </c>
      <c r="I977" s="3">
        <v>2.86</v>
      </c>
      <c r="J977" s="2">
        <v>50.83</v>
      </c>
      <c r="K977" s="2">
        <v>145.26</v>
      </c>
      <c r="L977" s="2">
        <v>133.25</v>
      </c>
      <c r="M977" s="2">
        <v>0</v>
      </c>
      <c r="N977" s="2">
        <v>0</v>
      </c>
      <c r="O977" s="3">
        <v>18.7</v>
      </c>
      <c r="P977" s="3">
        <v>0.89</v>
      </c>
      <c r="Q977" s="2">
        <v>5.22</v>
      </c>
      <c r="R977" s="2">
        <v>1.49</v>
      </c>
      <c r="S977" s="2">
        <v>6.31</v>
      </c>
      <c r="T977" s="2">
        <v>7.27</v>
      </c>
      <c r="U977" s="2">
        <v>82.8</v>
      </c>
      <c r="V977" s="2">
        <f>SUM(tbl_ProfitPerTruck[[#This Row],[Truck_Fuel_Cost]:[Overhead_Allocation]])+SUM(K976:N977)</f>
        <v>752.38</v>
      </c>
      <c r="W977" s="2">
        <f>tbl_ProfitPerTruck[[#This Row],[Final_Invoice_Amount]]-SUM(tbl_ProfitPerTruck[[#This Row],[Direct_Labor_COGS]:[Permit_Fees_COGS]])</f>
        <v>470.62</v>
      </c>
      <c r="X977" s="2">
        <f>tbl_ProfitPerTruck[[#This Row],[Final_Invoice_Amount]]-tbl_ProfitPerTruck[[#This Row],[TTL_COSTS]]</f>
        <v>-3.25</v>
      </c>
    </row>
    <row r="978" spans="1:24" x14ac:dyDescent="0.35">
      <c r="A978" s="13">
        <v>45949</v>
      </c>
      <c r="B978" s="13" t="s">
        <v>956</v>
      </c>
      <c r="C978" s="1" t="s">
        <v>1033</v>
      </c>
      <c r="D978" s="1" t="s">
        <v>51</v>
      </c>
      <c r="E978" s="1" t="s">
        <v>29</v>
      </c>
      <c r="F978" s="1" t="s">
        <v>34</v>
      </c>
      <c r="G978" s="1" t="s">
        <v>52</v>
      </c>
      <c r="H978" s="2">
        <v>775.23</v>
      </c>
      <c r="I978" s="3">
        <v>2.62</v>
      </c>
      <c r="J978" s="2">
        <v>42.06</v>
      </c>
      <c r="K978" s="2">
        <v>110.05</v>
      </c>
      <c r="L978" s="2">
        <v>210.74</v>
      </c>
      <c r="M978" s="2">
        <v>0</v>
      </c>
      <c r="N978" s="2">
        <v>0</v>
      </c>
      <c r="O978" s="3">
        <v>7.7</v>
      </c>
      <c r="P978" s="3">
        <v>0.35</v>
      </c>
      <c r="Q978" s="2">
        <v>1.81</v>
      </c>
      <c r="R978" s="2">
        <v>0.6</v>
      </c>
      <c r="S978" s="2">
        <v>5.69</v>
      </c>
      <c r="T978" s="2">
        <v>7.97</v>
      </c>
      <c r="U978" s="2">
        <v>71.5</v>
      </c>
      <c r="V978" s="2">
        <f>SUM(tbl_ProfitPerTruck[[#This Row],[Truck_Fuel_Cost]:[Overhead_Allocation]])+SUM(K977:N978)</f>
        <v>686.86999999999989</v>
      </c>
      <c r="W978" s="2">
        <f>tbl_ProfitPerTruck[[#This Row],[Final_Invoice_Amount]]-SUM(tbl_ProfitPerTruck[[#This Row],[Direct_Labor_COGS]:[Permit_Fees_COGS]])</f>
        <v>454.44</v>
      </c>
      <c r="X978" s="2">
        <f>tbl_ProfitPerTruck[[#This Row],[Final_Invoice_Amount]]-tbl_ProfitPerTruck[[#This Row],[TTL_COSTS]]</f>
        <v>88.360000000000127</v>
      </c>
    </row>
    <row r="979" spans="1:24" x14ac:dyDescent="0.35">
      <c r="A979" s="13">
        <v>45943</v>
      </c>
      <c r="B979" s="13" t="s">
        <v>956</v>
      </c>
      <c r="C979" s="1" t="s">
        <v>1034</v>
      </c>
      <c r="D979" s="1" t="s">
        <v>33</v>
      </c>
      <c r="E979" s="1" t="s">
        <v>29</v>
      </c>
      <c r="F979" s="1" t="s">
        <v>34</v>
      </c>
      <c r="G979" s="1" t="s">
        <v>43</v>
      </c>
      <c r="H979" s="2">
        <v>759.21</v>
      </c>
      <c r="I979" s="3">
        <v>2.0299999999999998</v>
      </c>
      <c r="J979" s="2">
        <v>44.45</v>
      </c>
      <c r="K979" s="2">
        <v>90.1</v>
      </c>
      <c r="L979" s="2">
        <v>205.18</v>
      </c>
      <c r="M979" s="2">
        <v>0</v>
      </c>
      <c r="N979" s="2">
        <v>0</v>
      </c>
      <c r="O979" s="3">
        <v>11</v>
      </c>
      <c r="P979" s="3">
        <v>0.47</v>
      </c>
      <c r="Q979" s="2">
        <v>2.2599999999999998</v>
      </c>
      <c r="R979" s="2">
        <v>0.63</v>
      </c>
      <c r="S979" s="2">
        <v>6.32</v>
      </c>
      <c r="T979" s="2">
        <v>10.4</v>
      </c>
      <c r="U979" s="2">
        <v>74.84</v>
      </c>
      <c r="V979" s="2">
        <f>SUM(tbl_ProfitPerTruck[[#This Row],[Truck_Fuel_Cost]:[Overhead_Allocation]])+SUM(K978:N979)</f>
        <v>710.52</v>
      </c>
      <c r="W979" s="2">
        <f>tbl_ProfitPerTruck[[#This Row],[Final_Invoice_Amount]]-SUM(tbl_ProfitPerTruck[[#This Row],[Direct_Labor_COGS]:[Permit_Fees_COGS]])</f>
        <v>463.93000000000006</v>
      </c>
      <c r="X979" s="2">
        <f>tbl_ProfitPerTruck[[#This Row],[Final_Invoice_Amount]]-tbl_ProfitPerTruck[[#This Row],[TTL_COSTS]]</f>
        <v>48.690000000000055</v>
      </c>
    </row>
    <row r="980" spans="1:24" x14ac:dyDescent="0.35">
      <c r="A980" s="13">
        <v>45950</v>
      </c>
      <c r="B980" s="13" t="s">
        <v>956</v>
      </c>
      <c r="C980" s="1" t="s">
        <v>1035</v>
      </c>
      <c r="D980" s="1" t="s">
        <v>113</v>
      </c>
      <c r="E980" s="1" t="s">
        <v>29</v>
      </c>
      <c r="F980" s="1" t="s">
        <v>34</v>
      </c>
      <c r="G980" s="1" t="s">
        <v>31</v>
      </c>
      <c r="H980" s="2">
        <v>710.71</v>
      </c>
      <c r="I980" s="3">
        <v>3.46</v>
      </c>
      <c r="J980" s="2">
        <v>40.94</v>
      </c>
      <c r="K980" s="2">
        <v>141.86000000000001</v>
      </c>
      <c r="L980" s="2">
        <v>197.94</v>
      </c>
      <c r="M980" s="2">
        <v>0</v>
      </c>
      <c r="N980" s="2">
        <v>0</v>
      </c>
      <c r="O980" s="3">
        <v>18.600000000000001</v>
      </c>
      <c r="P980" s="3">
        <v>0.84</v>
      </c>
      <c r="Q980" s="2">
        <v>4.53</v>
      </c>
      <c r="R980" s="2">
        <v>1.69</v>
      </c>
      <c r="S980" s="2">
        <v>6.86</v>
      </c>
      <c r="T980" s="2">
        <v>8.4700000000000006</v>
      </c>
      <c r="U980" s="2">
        <v>74.88</v>
      </c>
      <c r="V980" s="2">
        <f>SUM(tbl_ProfitPerTruck[[#This Row],[Truck_Fuel_Cost]:[Overhead_Allocation]])+SUM(K979:N980)</f>
        <v>731.51</v>
      </c>
      <c r="W980" s="2">
        <f>tbl_ProfitPerTruck[[#This Row],[Final_Invoice_Amount]]-SUM(tbl_ProfitPerTruck[[#This Row],[Direct_Labor_COGS]:[Permit_Fees_COGS]])</f>
        <v>370.91</v>
      </c>
      <c r="X980" s="2">
        <f>tbl_ProfitPerTruck[[#This Row],[Final_Invoice_Amount]]-tbl_ProfitPerTruck[[#This Row],[TTL_COSTS]]</f>
        <v>-20.799999999999955</v>
      </c>
    </row>
    <row r="981" spans="1:24" x14ac:dyDescent="0.35">
      <c r="A981" s="13">
        <v>45936</v>
      </c>
      <c r="B981" s="13" t="s">
        <v>956</v>
      </c>
      <c r="C981" s="1" t="s">
        <v>1036</v>
      </c>
      <c r="D981" s="1" t="s">
        <v>39</v>
      </c>
      <c r="E981" s="1" t="s">
        <v>40</v>
      </c>
      <c r="F981" s="1" t="s">
        <v>34</v>
      </c>
      <c r="G981" s="1" t="s">
        <v>37</v>
      </c>
      <c r="H981" s="2">
        <v>1051.27</v>
      </c>
      <c r="I981" s="3">
        <v>1.29</v>
      </c>
      <c r="J981" s="2">
        <v>44.08</v>
      </c>
      <c r="K981" s="2">
        <v>56.93</v>
      </c>
      <c r="L981" s="2">
        <v>252.56</v>
      </c>
      <c r="M981" s="2">
        <v>0</v>
      </c>
      <c r="N981" s="2">
        <v>0</v>
      </c>
      <c r="O981" s="3">
        <v>25.3</v>
      </c>
      <c r="P981" s="3">
        <v>1.27</v>
      </c>
      <c r="Q981" s="2">
        <v>4.71</v>
      </c>
      <c r="R981" s="2">
        <v>2.2999999999999998</v>
      </c>
      <c r="S981" s="2">
        <v>4.8899999999999997</v>
      </c>
      <c r="T981" s="2">
        <v>11.84</v>
      </c>
      <c r="U981" s="2">
        <v>114.26</v>
      </c>
      <c r="V981" s="2">
        <f>SUM(tbl_ProfitPerTruck[[#This Row],[Truck_Fuel_Cost]:[Overhead_Allocation]])+SUM(K980:N981)</f>
        <v>787.29</v>
      </c>
      <c r="W981" s="2">
        <f>tbl_ProfitPerTruck[[#This Row],[Final_Invoice_Amount]]-SUM(tbl_ProfitPerTruck[[#This Row],[Direct_Labor_COGS]:[Permit_Fees_COGS]])</f>
        <v>741.78</v>
      </c>
      <c r="X981" s="2">
        <f>tbl_ProfitPerTruck[[#This Row],[Final_Invoice_Amount]]-tbl_ProfitPerTruck[[#This Row],[TTL_COSTS]]</f>
        <v>263.98</v>
      </c>
    </row>
    <row r="982" spans="1:24" x14ac:dyDescent="0.35">
      <c r="A982" s="13">
        <v>45938</v>
      </c>
      <c r="B982" s="13" t="s">
        <v>956</v>
      </c>
      <c r="C982" s="1" t="s">
        <v>1037</v>
      </c>
      <c r="D982" s="1" t="s">
        <v>42</v>
      </c>
      <c r="E982" s="1" t="s">
        <v>24</v>
      </c>
      <c r="F982" s="1" t="s">
        <v>25</v>
      </c>
      <c r="G982" s="1" t="s">
        <v>26</v>
      </c>
      <c r="H982" s="2">
        <v>9935.1299999999992</v>
      </c>
      <c r="I982" s="3">
        <v>8.08</v>
      </c>
      <c r="J982" s="2">
        <v>43.94</v>
      </c>
      <c r="K982" s="2">
        <v>355.02</v>
      </c>
      <c r="L982" s="2">
        <v>3427.59</v>
      </c>
      <c r="M982" s="2">
        <v>0</v>
      </c>
      <c r="N982" s="2">
        <v>181.66</v>
      </c>
      <c r="O982" s="3">
        <v>17.2</v>
      </c>
      <c r="P982" s="3">
        <v>0.71</v>
      </c>
      <c r="Q982" s="2">
        <v>4.4800000000000004</v>
      </c>
      <c r="R982" s="2">
        <v>1.96</v>
      </c>
      <c r="S982" s="2">
        <v>6.77</v>
      </c>
      <c r="T982" s="2">
        <v>11.11</v>
      </c>
      <c r="U982" s="2">
        <v>725.16</v>
      </c>
      <c r="V982" s="2">
        <f>SUM(tbl_ProfitPerTruck[[#This Row],[Truck_Fuel_Cost]:[Overhead_Allocation]])+SUM(K981:N982)</f>
        <v>5023.24</v>
      </c>
      <c r="W982" s="2">
        <f>tbl_ProfitPerTruck[[#This Row],[Final_Invoice_Amount]]-SUM(tbl_ProfitPerTruck[[#This Row],[Direct_Labor_COGS]:[Permit_Fees_COGS]])</f>
        <v>5970.8599999999988</v>
      </c>
      <c r="X982" s="2">
        <f>tbl_ProfitPerTruck[[#This Row],[Final_Invoice_Amount]]-tbl_ProfitPerTruck[[#This Row],[TTL_COSTS]]</f>
        <v>4911.8899999999994</v>
      </c>
    </row>
    <row r="983" spans="1:24" x14ac:dyDescent="0.35">
      <c r="A983" s="13">
        <v>45935</v>
      </c>
      <c r="B983" s="13" t="s">
        <v>956</v>
      </c>
      <c r="C983" s="1" t="s">
        <v>1038</v>
      </c>
      <c r="D983" s="1" t="s">
        <v>28</v>
      </c>
      <c r="E983" s="1" t="s">
        <v>29</v>
      </c>
      <c r="F983" s="1" t="s">
        <v>34</v>
      </c>
      <c r="G983" s="1" t="s">
        <v>37</v>
      </c>
      <c r="H983" s="2">
        <v>1014.22</v>
      </c>
      <c r="I983" s="3">
        <v>1.62</v>
      </c>
      <c r="J983" s="2">
        <v>45.24</v>
      </c>
      <c r="K983" s="2">
        <v>73.38</v>
      </c>
      <c r="L983" s="2">
        <v>262.33999999999997</v>
      </c>
      <c r="M983" s="2">
        <v>0</v>
      </c>
      <c r="N983" s="2">
        <v>0</v>
      </c>
      <c r="O983" s="3">
        <v>19.100000000000001</v>
      </c>
      <c r="P983" s="3">
        <v>0.96</v>
      </c>
      <c r="Q983" s="2">
        <v>4.18</v>
      </c>
      <c r="R983" s="2">
        <v>1.53</v>
      </c>
      <c r="S983" s="2">
        <v>4.7300000000000004</v>
      </c>
      <c r="T983" s="2">
        <v>7.16</v>
      </c>
      <c r="U983" s="2">
        <v>103.18</v>
      </c>
      <c r="V983" s="2">
        <f>SUM(tbl_ProfitPerTruck[[#This Row],[Truck_Fuel_Cost]:[Overhead_Allocation]])+SUM(K982:N983)</f>
        <v>4420.7699999999995</v>
      </c>
      <c r="W983" s="2">
        <f>tbl_ProfitPerTruck[[#This Row],[Final_Invoice_Amount]]-SUM(tbl_ProfitPerTruck[[#This Row],[Direct_Labor_COGS]:[Permit_Fees_COGS]])</f>
        <v>678.5</v>
      </c>
      <c r="X983" s="2">
        <f>tbl_ProfitPerTruck[[#This Row],[Final_Invoice_Amount]]-tbl_ProfitPerTruck[[#This Row],[TTL_COSTS]]</f>
        <v>-3406.5499999999993</v>
      </c>
    </row>
    <row r="984" spans="1:24" x14ac:dyDescent="0.35">
      <c r="A984" s="13">
        <v>45946</v>
      </c>
      <c r="B984" s="13" t="s">
        <v>956</v>
      </c>
      <c r="C984" s="1" t="s">
        <v>1039</v>
      </c>
      <c r="D984" s="1" t="s">
        <v>33</v>
      </c>
      <c r="E984" s="1" t="s">
        <v>29</v>
      </c>
      <c r="F984" s="1" t="s">
        <v>34</v>
      </c>
      <c r="G984" s="1" t="s">
        <v>52</v>
      </c>
      <c r="H984" s="2">
        <v>1016.14</v>
      </c>
      <c r="I984" s="3">
        <v>2.69</v>
      </c>
      <c r="J984" s="2">
        <v>43.16</v>
      </c>
      <c r="K984" s="2">
        <v>115.9</v>
      </c>
      <c r="L984" s="2">
        <v>206.92</v>
      </c>
      <c r="M984" s="2">
        <v>0</v>
      </c>
      <c r="N984" s="2">
        <v>0</v>
      </c>
      <c r="O984" s="3">
        <v>37.1</v>
      </c>
      <c r="P984" s="3">
        <v>1.7</v>
      </c>
      <c r="Q984" s="2">
        <v>7.16</v>
      </c>
      <c r="R984" s="2">
        <v>2.86</v>
      </c>
      <c r="S984" s="2">
        <v>6.09</v>
      </c>
      <c r="T984" s="2">
        <v>9.99</v>
      </c>
      <c r="U984" s="2">
        <v>118.02</v>
      </c>
      <c r="V984" s="2">
        <f>SUM(tbl_ProfitPerTruck[[#This Row],[Truck_Fuel_Cost]:[Overhead_Allocation]])+SUM(K983:N984)</f>
        <v>802.66</v>
      </c>
      <c r="W984" s="2">
        <f>tbl_ProfitPerTruck[[#This Row],[Final_Invoice_Amount]]-SUM(tbl_ProfitPerTruck[[#This Row],[Direct_Labor_COGS]:[Permit_Fees_COGS]])</f>
        <v>693.31999999999994</v>
      </c>
      <c r="X984" s="2">
        <f>tbl_ProfitPerTruck[[#This Row],[Final_Invoice_Amount]]-tbl_ProfitPerTruck[[#This Row],[TTL_COSTS]]</f>
        <v>213.48000000000002</v>
      </c>
    </row>
    <row r="985" spans="1:24" x14ac:dyDescent="0.35">
      <c r="A985" s="13">
        <v>45952</v>
      </c>
      <c r="B985" s="13" t="s">
        <v>956</v>
      </c>
      <c r="C985" s="1" t="s">
        <v>1040</v>
      </c>
      <c r="D985" s="1" t="s">
        <v>45</v>
      </c>
      <c r="E985" s="1" t="s">
        <v>29</v>
      </c>
      <c r="F985" s="1" t="s">
        <v>34</v>
      </c>
      <c r="G985" s="1" t="s">
        <v>35</v>
      </c>
      <c r="H985" s="2">
        <v>770.38</v>
      </c>
      <c r="I985" s="3">
        <v>2.63</v>
      </c>
      <c r="J985" s="2">
        <v>46.89</v>
      </c>
      <c r="K985" s="2">
        <v>123.43</v>
      </c>
      <c r="L985" s="2">
        <v>167.07</v>
      </c>
      <c r="M985" s="2">
        <v>0</v>
      </c>
      <c r="N985" s="2">
        <v>0</v>
      </c>
      <c r="O985" s="3">
        <v>15.7</v>
      </c>
      <c r="P985" s="3">
        <v>0.64</v>
      </c>
      <c r="Q985" s="2">
        <v>3.04</v>
      </c>
      <c r="R985" s="2">
        <v>0.96</v>
      </c>
      <c r="S985" s="2">
        <v>6.39</v>
      </c>
      <c r="T985" s="2">
        <v>10.68</v>
      </c>
      <c r="U985" s="2">
        <v>85.96</v>
      </c>
      <c r="V985" s="2">
        <f>SUM(tbl_ProfitPerTruck[[#This Row],[Truck_Fuel_Cost]:[Overhead_Allocation]])+SUM(K984:N985)</f>
        <v>720.34999999999991</v>
      </c>
      <c r="W985" s="2">
        <f>tbl_ProfitPerTruck[[#This Row],[Final_Invoice_Amount]]-SUM(tbl_ProfitPerTruck[[#This Row],[Direct_Labor_COGS]:[Permit_Fees_COGS]])</f>
        <v>479.88</v>
      </c>
      <c r="X985" s="2">
        <f>tbl_ProfitPerTruck[[#This Row],[Final_Invoice_Amount]]-tbl_ProfitPerTruck[[#This Row],[TTL_COSTS]]</f>
        <v>50.030000000000086</v>
      </c>
    </row>
    <row r="986" spans="1:24" x14ac:dyDescent="0.35">
      <c r="A986" s="13">
        <v>45950</v>
      </c>
      <c r="B986" s="13" t="s">
        <v>956</v>
      </c>
      <c r="C986" s="1" t="s">
        <v>1041</v>
      </c>
      <c r="D986" s="1" t="s">
        <v>113</v>
      </c>
      <c r="E986" s="1" t="s">
        <v>29</v>
      </c>
      <c r="F986" s="1" t="s">
        <v>34</v>
      </c>
      <c r="G986" s="1" t="s">
        <v>52</v>
      </c>
      <c r="H986" s="2">
        <v>703.55</v>
      </c>
      <c r="I986" s="3">
        <v>3.5</v>
      </c>
      <c r="J986" s="2">
        <v>54.88</v>
      </c>
      <c r="K986" s="2">
        <v>192.13</v>
      </c>
      <c r="L986" s="2">
        <v>80.34</v>
      </c>
      <c r="M986" s="2">
        <v>0</v>
      </c>
      <c r="N986" s="2">
        <v>0</v>
      </c>
      <c r="O986" s="3">
        <v>13.3</v>
      </c>
      <c r="P986" s="3">
        <v>0.59</v>
      </c>
      <c r="Q986" s="2">
        <v>2.82</v>
      </c>
      <c r="R986" s="2">
        <v>1.19</v>
      </c>
      <c r="S986" s="2">
        <v>5.34</v>
      </c>
      <c r="T986" s="2">
        <v>7.48</v>
      </c>
      <c r="U986" s="2">
        <v>49.17</v>
      </c>
      <c r="V986" s="2">
        <f>SUM(tbl_ProfitPerTruck[[#This Row],[Truck_Fuel_Cost]:[Overhead_Allocation]])+SUM(K985:N986)</f>
        <v>628.97</v>
      </c>
      <c r="W986" s="2">
        <f>tbl_ProfitPerTruck[[#This Row],[Final_Invoice_Amount]]-SUM(tbl_ProfitPerTruck[[#This Row],[Direct_Labor_COGS]:[Permit_Fees_COGS]])</f>
        <v>431.07999999999993</v>
      </c>
      <c r="X986" s="2">
        <f>tbl_ProfitPerTruck[[#This Row],[Final_Invoice_Amount]]-tbl_ProfitPerTruck[[#This Row],[TTL_COSTS]]</f>
        <v>74.579999999999927</v>
      </c>
    </row>
    <row r="987" spans="1:24" x14ac:dyDescent="0.35">
      <c r="A987" s="13">
        <v>45940</v>
      </c>
      <c r="B987" s="13" t="s">
        <v>956</v>
      </c>
      <c r="C987" s="1" t="s">
        <v>1042</v>
      </c>
      <c r="D987" s="1" t="s">
        <v>51</v>
      </c>
      <c r="E987" s="1" t="s">
        <v>29</v>
      </c>
      <c r="F987" s="1" t="s">
        <v>30</v>
      </c>
      <c r="G987" s="1" t="s">
        <v>35</v>
      </c>
      <c r="H987" s="2">
        <v>360.72</v>
      </c>
      <c r="I987" s="3">
        <v>1.44</v>
      </c>
      <c r="J987" s="2">
        <v>51.06</v>
      </c>
      <c r="K987" s="2">
        <v>73.61</v>
      </c>
      <c r="L987" s="2">
        <v>21.02</v>
      </c>
      <c r="M987" s="2">
        <v>0</v>
      </c>
      <c r="N987" s="2">
        <v>0</v>
      </c>
      <c r="O987" s="3">
        <v>13.1</v>
      </c>
      <c r="P987" s="3">
        <v>0.7</v>
      </c>
      <c r="Q987" s="2">
        <v>3.37</v>
      </c>
      <c r="R987" s="2">
        <v>1.57</v>
      </c>
      <c r="S987" s="2">
        <v>5.54</v>
      </c>
      <c r="T987" s="2">
        <v>9.06</v>
      </c>
      <c r="U987" s="2">
        <v>25.23</v>
      </c>
      <c r="V987" s="2">
        <f>SUM(tbl_ProfitPerTruck[[#This Row],[Truck_Fuel_Cost]:[Overhead_Allocation]])+SUM(K986:N987)</f>
        <v>411.87</v>
      </c>
      <c r="W987" s="2">
        <f>tbl_ProfitPerTruck[[#This Row],[Final_Invoice_Amount]]-SUM(tbl_ProfitPerTruck[[#This Row],[Direct_Labor_COGS]:[Permit_Fees_COGS]])</f>
        <v>266.09000000000003</v>
      </c>
      <c r="X987" s="2">
        <f>tbl_ProfitPerTruck[[#This Row],[Final_Invoice_Amount]]-tbl_ProfitPerTruck[[#This Row],[TTL_COSTS]]</f>
        <v>-51.149999999999977</v>
      </c>
    </row>
    <row r="988" spans="1:24" x14ac:dyDescent="0.35">
      <c r="A988" s="13">
        <v>45948</v>
      </c>
      <c r="B988" s="13" t="s">
        <v>956</v>
      </c>
      <c r="C988" s="1" t="s">
        <v>1043</v>
      </c>
      <c r="D988" s="1" t="s">
        <v>83</v>
      </c>
      <c r="E988" s="1" t="s">
        <v>29</v>
      </c>
      <c r="F988" s="1" t="s">
        <v>34</v>
      </c>
      <c r="G988" s="1" t="s">
        <v>35</v>
      </c>
      <c r="H988" s="2">
        <v>998.36</v>
      </c>
      <c r="I988" s="3">
        <v>1.86</v>
      </c>
      <c r="J988" s="2">
        <v>42.15</v>
      </c>
      <c r="K988" s="2">
        <v>78.349999999999994</v>
      </c>
      <c r="L988" s="2">
        <v>108.4</v>
      </c>
      <c r="M988" s="2">
        <v>0</v>
      </c>
      <c r="N988" s="2">
        <v>0</v>
      </c>
      <c r="O988" s="3">
        <v>19.2</v>
      </c>
      <c r="P988" s="3">
        <v>0.79</v>
      </c>
      <c r="Q988" s="2">
        <v>5.27</v>
      </c>
      <c r="R988" s="2">
        <v>2.11</v>
      </c>
      <c r="S988" s="2">
        <v>7.03</v>
      </c>
      <c r="T988" s="2">
        <v>11.62</v>
      </c>
      <c r="U988" s="2">
        <v>90.17</v>
      </c>
      <c r="V988" s="2">
        <f>SUM(tbl_ProfitPerTruck[[#This Row],[Truck_Fuel_Cost]:[Overhead_Allocation]])+SUM(K987:N988)</f>
        <v>397.58</v>
      </c>
      <c r="W988" s="2">
        <f>tbl_ProfitPerTruck[[#This Row],[Final_Invoice_Amount]]-SUM(tbl_ProfitPerTruck[[#This Row],[Direct_Labor_COGS]:[Permit_Fees_COGS]])</f>
        <v>811.61</v>
      </c>
      <c r="X988" s="2">
        <f>tbl_ProfitPerTruck[[#This Row],[Final_Invoice_Amount]]-tbl_ProfitPerTruck[[#This Row],[TTL_COSTS]]</f>
        <v>600.78</v>
      </c>
    </row>
    <row r="989" spans="1:24" x14ac:dyDescent="0.35">
      <c r="A989" s="13">
        <v>45945</v>
      </c>
      <c r="B989" s="13" t="s">
        <v>956</v>
      </c>
      <c r="C989" s="1" t="s">
        <v>1044</v>
      </c>
      <c r="D989" s="1" t="s">
        <v>57</v>
      </c>
      <c r="E989" s="1" t="s">
        <v>24</v>
      </c>
      <c r="F989" s="1" t="s">
        <v>34</v>
      </c>
      <c r="G989" s="1" t="s">
        <v>26</v>
      </c>
      <c r="H989" s="2">
        <v>683.34</v>
      </c>
      <c r="I989" s="3">
        <v>2.87</v>
      </c>
      <c r="J989" s="2">
        <v>51.57</v>
      </c>
      <c r="K989" s="2">
        <v>148.01</v>
      </c>
      <c r="L989" s="2">
        <v>148.9</v>
      </c>
      <c r="M989" s="2">
        <v>0</v>
      </c>
      <c r="N989" s="2">
        <v>0</v>
      </c>
      <c r="O989" s="3">
        <v>27</v>
      </c>
      <c r="P989" s="3">
        <v>1.26</v>
      </c>
      <c r="Q989" s="2">
        <v>5.8</v>
      </c>
      <c r="R989" s="2">
        <v>2.93</v>
      </c>
      <c r="S989" s="2">
        <v>6.78</v>
      </c>
      <c r="T989" s="2">
        <v>8.61</v>
      </c>
      <c r="U989" s="2">
        <v>45.22</v>
      </c>
      <c r="V989" s="2">
        <f>SUM(tbl_ProfitPerTruck[[#This Row],[Truck_Fuel_Cost]:[Overhead_Allocation]])+SUM(K988:N989)</f>
        <v>553</v>
      </c>
      <c r="W989" s="2">
        <f>tbl_ProfitPerTruck[[#This Row],[Final_Invoice_Amount]]-SUM(tbl_ProfitPerTruck[[#This Row],[Direct_Labor_COGS]:[Permit_Fees_COGS]])</f>
        <v>386.43000000000006</v>
      </c>
      <c r="X989" s="2">
        <f>tbl_ProfitPerTruck[[#This Row],[Final_Invoice_Amount]]-tbl_ProfitPerTruck[[#This Row],[TTL_COSTS]]</f>
        <v>130.34000000000003</v>
      </c>
    </row>
    <row r="990" spans="1:24" x14ac:dyDescent="0.35">
      <c r="A990" s="13">
        <v>45951</v>
      </c>
      <c r="B990" s="13" t="s">
        <v>956</v>
      </c>
      <c r="C990" s="1" t="s">
        <v>1045</v>
      </c>
      <c r="D990" s="1" t="s">
        <v>72</v>
      </c>
      <c r="E990" s="1" t="s">
        <v>29</v>
      </c>
      <c r="F990" s="1" t="s">
        <v>34</v>
      </c>
      <c r="G990" s="1" t="s">
        <v>31</v>
      </c>
      <c r="H990" s="2">
        <v>1146.73</v>
      </c>
      <c r="I990" s="3">
        <v>3.87</v>
      </c>
      <c r="J990" s="2">
        <v>48.93</v>
      </c>
      <c r="K990" s="2">
        <v>189.3</v>
      </c>
      <c r="L990" s="2">
        <v>250.87</v>
      </c>
      <c r="M990" s="2">
        <v>0</v>
      </c>
      <c r="N990" s="2">
        <v>0</v>
      </c>
      <c r="O990" s="3">
        <v>15.1</v>
      </c>
      <c r="P990" s="3">
        <v>0.8</v>
      </c>
      <c r="Q990" s="2">
        <v>2.94</v>
      </c>
      <c r="R990" s="2">
        <v>1.69</v>
      </c>
      <c r="S990" s="2">
        <v>5</v>
      </c>
      <c r="T990" s="2">
        <v>8.11</v>
      </c>
      <c r="U990" s="2">
        <v>77.61</v>
      </c>
      <c r="V990" s="2">
        <f>SUM(tbl_ProfitPerTruck[[#This Row],[Truck_Fuel_Cost]:[Overhead_Allocation]])+SUM(K989:N990)</f>
        <v>832.43</v>
      </c>
      <c r="W990" s="2">
        <f>tbl_ProfitPerTruck[[#This Row],[Final_Invoice_Amount]]-SUM(tbl_ProfitPerTruck[[#This Row],[Direct_Labor_COGS]:[Permit_Fees_COGS]])</f>
        <v>706.56</v>
      </c>
      <c r="X990" s="2">
        <f>tbl_ProfitPerTruck[[#This Row],[Final_Invoice_Amount]]-tbl_ProfitPerTruck[[#This Row],[TTL_COSTS]]</f>
        <v>314.30000000000007</v>
      </c>
    </row>
    <row r="991" spans="1:24" x14ac:dyDescent="0.35">
      <c r="A991" s="13">
        <v>45945</v>
      </c>
      <c r="B991" s="13" t="s">
        <v>956</v>
      </c>
      <c r="C991" s="1" t="s">
        <v>1046</v>
      </c>
      <c r="D991" s="1" t="s">
        <v>45</v>
      </c>
      <c r="E991" s="1" t="s">
        <v>29</v>
      </c>
      <c r="F991" s="1" t="s">
        <v>30</v>
      </c>
      <c r="G991" s="1" t="s">
        <v>43</v>
      </c>
      <c r="H991" s="2">
        <v>231.05</v>
      </c>
      <c r="I991" s="3">
        <v>1.01</v>
      </c>
      <c r="J991" s="2">
        <v>48.29</v>
      </c>
      <c r="K991" s="2">
        <v>48.95</v>
      </c>
      <c r="L991" s="2">
        <v>17.28</v>
      </c>
      <c r="M991" s="2">
        <v>0</v>
      </c>
      <c r="N991" s="2">
        <v>0</v>
      </c>
      <c r="O991" s="3">
        <v>18.399999999999999</v>
      </c>
      <c r="P991" s="3">
        <v>0.79</v>
      </c>
      <c r="Q991" s="2">
        <v>4.5599999999999996</v>
      </c>
      <c r="R991" s="2">
        <v>1.47</v>
      </c>
      <c r="S991" s="2">
        <v>6.27</v>
      </c>
      <c r="T991" s="2">
        <v>10.67</v>
      </c>
      <c r="U991" s="2">
        <v>25</v>
      </c>
      <c r="V991" s="2">
        <f>SUM(tbl_ProfitPerTruck[[#This Row],[Truck_Fuel_Cost]:[Overhead_Allocation]])+SUM(K990:N991)</f>
        <v>554.37</v>
      </c>
      <c r="W991" s="2">
        <f>tbl_ProfitPerTruck[[#This Row],[Final_Invoice_Amount]]-SUM(tbl_ProfitPerTruck[[#This Row],[Direct_Labor_COGS]:[Permit_Fees_COGS]])</f>
        <v>164.82</v>
      </c>
      <c r="X991" s="2">
        <f>tbl_ProfitPerTruck[[#This Row],[Final_Invoice_Amount]]-tbl_ProfitPerTruck[[#This Row],[TTL_COSTS]]</f>
        <v>-323.32</v>
      </c>
    </row>
    <row r="992" spans="1:24" x14ac:dyDescent="0.35">
      <c r="A992" s="13">
        <v>45955</v>
      </c>
      <c r="B992" s="13" t="s">
        <v>956</v>
      </c>
      <c r="C992" s="1" t="s">
        <v>1047</v>
      </c>
      <c r="D992" s="1" t="s">
        <v>80</v>
      </c>
      <c r="E992" s="1" t="s">
        <v>29</v>
      </c>
      <c r="F992" s="1" t="s">
        <v>34</v>
      </c>
      <c r="G992" s="1" t="s">
        <v>26</v>
      </c>
      <c r="H992" s="2">
        <v>675.65</v>
      </c>
      <c r="I992" s="3">
        <v>2.4900000000000002</v>
      </c>
      <c r="J992" s="2">
        <v>42.61</v>
      </c>
      <c r="K992" s="2">
        <v>105.93</v>
      </c>
      <c r="L992" s="2">
        <v>115.02</v>
      </c>
      <c r="M992" s="2">
        <v>0</v>
      </c>
      <c r="N992" s="2">
        <v>0</v>
      </c>
      <c r="O992" s="3">
        <v>14.3</v>
      </c>
      <c r="P992" s="3">
        <v>0.63</v>
      </c>
      <c r="Q992" s="2">
        <v>3.62</v>
      </c>
      <c r="R992" s="2">
        <v>0.82</v>
      </c>
      <c r="S992" s="2">
        <v>6.76</v>
      </c>
      <c r="T992" s="2">
        <v>7.23</v>
      </c>
      <c r="U992" s="2">
        <v>48.73</v>
      </c>
      <c r="V992" s="2">
        <f>SUM(tbl_ProfitPerTruck[[#This Row],[Truck_Fuel_Cost]:[Overhead_Allocation]])+SUM(K991:N992)</f>
        <v>354.34000000000003</v>
      </c>
      <c r="W992" s="2">
        <f>tbl_ProfitPerTruck[[#This Row],[Final_Invoice_Amount]]-SUM(tbl_ProfitPerTruck[[#This Row],[Direct_Labor_COGS]:[Permit_Fees_COGS]])</f>
        <v>454.7</v>
      </c>
      <c r="X992" s="2">
        <f>tbl_ProfitPerTruck[[#This Row],[Final_Invoice_Amount]]-tbl_ProfitPerTruck[[#This Row],[TTL_COSTS]]</f>
        <v>321.30999999999995</v>
      </c>
    </row>
    <row r="993" spans="1:24" x14ac:dyDescent="0.35">
      <c r="A993" s="13">
        <v>45933</v>
      </c>
      <c r="B993" s="13" t="s">
        <v>956</v>
      </c>
      <c r="C993" s="1" t="s">
        <v>1048</v>
      </c>
      <c r="D993" s="1" t="s">
        <v>45</v>
      </c>
      <c r="E993" s="1" t="s">
        <v>29</v>
      </c>
      <c r="F993" s="1" t="s">
        <v>30</v>
      </c>
      <c r="G993" s="1" t="s">
        <v>37</v>
      </c>
      <c r="H993" s="2">
        <v>301.41000000000003</v>
      </c>
      <c r="I993" s="3">
        <v>1.27</v>
      </c>
      <c r="J993" s="2">
        <v>44.18</v>
      </c>
      <c r="K993" s="2">
        <v>56.01</v>
      </c>
      <c r="L993" s="2">
        <v>15.97</v>
      </c>
      <c r="M993" s="2">
        <v>0</v>
      </c>
      <c r="N993" s="2">
        <v>0</v>
      </c>
      <c r="O993" s="3">
        <v>30.7</v>
      </c>
      <c r="P993" s="3">
        <v>1.34</v>
      </c>
      <c r="Q993" s="2">
        <v>6.04</v>
      </c>
      <c r="R993" s="2">
        <v>2.96</v>
      </c>
      <c r="S993" s="2">
        <v>6.15</v>
      </c>
      <c r="T993" s="2">
        <v>7.61</v>
      </c>
      <c r="U993" s="2">
        <v>25</v>
      </c>
      <c r="V993" s="2">
        <f>SUM(tbl_ProfitPerTruck[[#This Row],[Truck_Fuel_Cost]:[Overhead_Allocation]])+SUM(K992:N993)</f>
        <v>340.69</v>
      </c>
      <c r="W993" s="2">
        <f>tbl_ProfitPerTruck[[#This Row],[Final_Invoice_Amount]]-SUM(tbl_ProfitPerTruck[[#This Row],[Direct_Labor_COGS]:[Permit_Fees_COGS]])</f>
        <v>229.43</v>
      </c>
      <c r="X993" s="2">
        <f>tbl_ProfitPerTruck[[#This Row],[Final_Invoice_Amount]]-tbl_ProfitPerTruck[[#This Row],[TTL_COSTS]]</f>
        <v>-39.279999999999973</v>
      </c>
    </row>
    <row r="994" spans="1:24" x14ac:dyDescent="0.35">
      <c r="A994" s="13">
        <v>45949</v>
      </c>
      <c r="B994" s="13" t="s">
        <v>956</v>
      </c>
      <c r="C994" s="1" t="s">
        <v>1049</v>
      </c>
      <c r="D994" s="1" t="s">
        <v>113</v>
      </c>
      <c r="E994" s="1" t="s">
        <v>29</v>
      </c>
      <c r="F994" s="1" t="s">
        <v>34</v>
      </c>
      <c r="G994" s="1" t="s">
        <v>52</v>
      </c>
      <c r="H994" s="2">
        <v>859.69</v>
      </c>
      <c r="I994" s="3">
        <v>1.65</v>
      </c>
      <c r="J994" s="2">
        <v>40.42</v>
      </c>
      <c r="K994" s="2">
        <v>66.739999999999995</v>
      </c>
      <c r="L994" s="2">
        <v>89.18</v>
      </c>
      <c r="M994" s="2">
        <v>0</v>
      </c>
      <c r="N994" s="2">
        <v>0</v>
      </c>
      <c r="O994" s="3">
        <v>21.6</v>
      </c>
      <c r="P994" s="3">
        <v>0.89</v>
      </c>
      <c r="Q994" s="2">
        <v>4.97</v>
      </c>
      <c r="R994" s="2">
        <v>2.19</v>
      </c>
      <c r="S994" s="2">
        <v>4.8600000000000003</v>
      </c>
      <c r="T994" s="2">
        <v>8.11</v>
      </c>
      <c r="U994" s="2">
        <v>68.459999999999994</v>
      </c>
      <c r="V994" s="2">
        <f>SUM(tbl_ProfitPerTruck[[#This Row],[Truck_Fuel_Cost]:[Overhead_Allocation]])+SUM(K993:N994)</f>
        <v>316.49</v>
      </c>
      <c r="W994" s="2">
        <f>tbl_ProfitPerTruck[[#This Row],[Final_Invoice_Amount]]-SUM(tbl_ProfitPerTruck[[#This Row],[Direct_Labor_COGS]:[Permit_Fees_COGS]])</f>
        <v>703.77</v>
      </c>
      <c r="X994" s="2">
        <f>tbl_ProfitPerTruck[[#This Row],[Final_Invoice_Amount]]-tbl_ProfitPerTruck[[#This Row],[TTL_COSTS]]</f>
        <v>543.20000000000005</v>
      </c>
    </row>
    <row r="995" spans="1:24" x14ac:dyDescent="0.35">
      <c r="A995" s="13">
        <v>45954</v>
      </c>
      <c r="B995" s="13" t="s">
        <v>956</v>
      </c>
      <c r="C995" s="1" t="s">
        <v>1050</v>
      </c>
      <c r="D995" s="1" t="s">
        <v>113</v>
      </c>
      <c r="E995" s="1" t="s">
        <v>29</v>
      </c>
      <c r="F995" s="1" t="s">
        <v>34</v>
      </c>
      <c r="G995" s="1" t="s">
        <v>43</v>
      </c>
      <c r="H995" s="2">
        <v>682.25</v>
      </c>
      <c r="I995" s="3">
        <v>1.32</v>
      </c>
      <c r="J995" s="2">
        <v>40.58</v>
      </c>
      <c r="K995" s="2">
        <v>53.7</v>
      </c>
      <c r="L995" s="2">
        <v>99.99</v>
      </c>
      <c r="M995" s="2">
        <v>0</v>
      </c>
      <c r="N995" s="2">
        <v>0</v>
      </c>
      <c r="O995" s="3">
        <v>21.9</v>
      </c>
      <c r="P995" s="3">
        <v>1.04</v>
      </c>
      <c r="Q995" s="2">
        <v>4.45</v>
      </c>
      <c r="R995" s="2">
        <v>2</v>
      </c>
      <c r="S995" s="2">
        <v>7.27</v>
      </c>
      <c r="T995" s="2">
        <v>10.74</v>
      </c>
      <c r="U995" s="2">
        <v>68.209999999999994</v>
      </c>
      <c r="V995" s="2">
        <f>SUM(tbl_ProfitPerTruck[[#This Row],[Truck_Fuel_Cost]:[Overhead_Allocation]])+SUM(K994:N995)</f>
        <v>402.28</v>
      </c>
      <c r="W995" s="2">
        <f>tbl_ProfitPerTruck[[#This Row],[Final_Invoice_Amount]]-SUM(tbl_ProfitPerTruck[[#This Row],[Direct_Labor_COGS]:[Permit_Fees_COGS]])</f>
        <v>528.55999999999995</v>
      </c>
      <c r="X995" s="2">
        <f>tbl_ProfitPerTruck[[#This Row],[Final_Invoice_Amount]]-tbl_ProfitPerTruck[[#This Row],[TTL_COSTS]]</f>
        <v>279.97000000000003</v>
      </c>
    </row>
    <row r="996" spans="1:24" x14ac:dyDescent="0.35">
      <c r="A996" s="13">
        <v>45936</v>
      </c>
      <c r="B996" s="13" t="s">
        <v>956</v>
      </c>
      <c r="C996" s="1" t="s">
        <v>1051</v>
      </c>
      <c r="D996" s="1" t="s">
        <v>83</v>
      </c>
      <c r="E996" s="1" t="s">
        <v>29</v>
      </c>
      <c r="F996" s="1" t="s">
        <v>34</v>
      </c>
      <c r="G996" s="1" t="s">
        <v>43</v>
      </c>
      <c r="H996" s="2">
        <v>1231.1500000000001</v>
      </c>
      <c r="I996" s="3">
        <v>2.4900000000000002</v>
      </c>
      <c r="J996" s="2">
        <v>47.9</v>
      </c>
      <c r="K996" s="2">
        <v>119.47</v>
      </c>
      <c r="L996" s="2">
        <v>237.55</v>
      </c>
      <c r="M996" s="2">
        <v>0</v>
      </c>
      <c r="N996" s="2">
        <v>0</v>
      </c>
      <c r="O996" s="3">
        <v>2</v>
      </c>
      <c r="P996" s="3">
        <v>0.15</v>
      </c>
      <c r="Q996" s="2">
        <v>0.42</v>
      </c>
      <c r="R996" s="2">
        <v>0.1</v>
      </c>
      <c r="S996" s="2">
        <v>4.83</v>
      </c>
      <c r="T996" s="2">
        <v>11.06</v>
      </c>
      <c r="U996" s="2">
        <v>135.13999999999999</v>
      </c>
      <c r="V996" s="2">
        <f>SUM(tbl_ProfitPerTruck[[#This Row],[Truck_Fuel_Cost]:[Overhead_Allocation]])+SUM(K995:N996)</f>
        <v>662.26</v>
      </c>
      <c r="W996" s="2">
        <f>tbl_ProfitPerTruck[[#This Row],[Final_Invoice_Amount]]-SUM(tbl_ProfitPerTruck[[#This Row],[Direct_Labor_COGS]:[Permit_Fees_COGS]])</f>
        <v>874.13000000000011</v>
      </c>
      <c r="X996" s="2">
        <f>tbl_ProfitPerTruck[[#This Row],[Final_Invoice_Amount]]-tbl_ProfitPerTruck[[#This Row],[TTL_COSTS]]</f>
        <v>568.8900000000001</v>
      </c>
    </row>
    <row r="997" spans="1:24" x14ac:dyDescent="0.35">
      <c r="A997" s="13">
        <v>45933</v>
      </c>
      <c r="B997" s="13" t="s">
        <v>956</v>
      </c>
      <c r="C997" s="1" t="s">
        <v>1052</v>
      </c>
      <c r="D997" s="1" t="s">
        <v>45</v>
      </c>
      <c r="E997" s="1" t="s">
        <v>29</v>
      </c>
      <c r="F997" s="1" t="s">
        <v>30</v>
      </c>
      <c r="G997" s="1" t="s">
        <v>31</v>
      </c>
      <c r="H997" s="2">
        <v>319.5</v>
      </c>
      <c r="I997" s="3">
        <v>1.02</v>
      </c>
      <c r="J997" s="2">
        <v>43.39</v>
      </c>
      <c r="K997" s="2">
        <v>44.25</v>
      </c>
      <c r="L997" s="2">
        <v>29.14</v>
      </c>
      <c r="M997" s="2">
        <v>0</v>
      </c>
      <c r="N997" s="2">
        <v>0</v>
      </c>
      <c r="O997" s="3">
        <v>27.7</v>
      </c>
      <c r="P997" s="3">
        <v>1.22</v>
      </c>
      <c r="Q997" s="2">
        <v>5.88</v>
      </c>
      <c r="R997" s="2">
        <v>1.67</v>
      </c>
      <c r="S997" s="2">
        <v>6.36</v>
      </c>
      <c r="T997" s="2">
        <v>9.1</v>
      </c>
      <c r="U997" s="2">
        <v>30.93</v>
      </c>
      <c r="V997" s="2">
        <f>SUM(tbl_ProfitPerTruck[[#This Row],[Truck_Fuel_Cost]:[Overhead_Allocation]])+SUM(K996:N997)</f>
        <v>484.34999999999997</v>
      </c>
      <c r="W997" s="2">
        <f>tbl_ProfitPerTruck[[#This Row],[Final_Invoice_Amount]]-SUM(tbl_ProfitPerTruck[[#This Row],[Direct_Labor_COGS]:[Permit_Fees_COGS]])</f>
        <v>246.11</v>
      </c>
      <c r="X997" s="2">
        <f>tbl_ProfitPerTruck[[#This Row],[Final_Invoice_Amount]]-tbl_ProfitPerTruck[[#This Row],[TTL_COSTS]]</f>
        <v>-164.84999999999997</v>
      </c>
    </row>
    <row r="998" spans="1:24" x14ac:dyDescent="0.35">
      <c r="A998" s="13">
        <v>45958</v>
      </c>
      <c r="B998" s="13" t="s">
        <v>956</v>
      </c>
      <c r="C998" s="1" t="s">
        <v>1053</v>
      </c>
      <c r="D998" s="1" t="s">
        <v>23</v>
      </c>
      <c r="E998" s="1" t="s">
        <v>24</v>
      </c>
      <c r="F998" s="1" t="s">
        <v>25</v>
      </c>
      <c r="G998" s="1" t="s">
        <v>26</v>
      </c>
      <c r="H998" s="2">
        <v>7943.54</v>
      </c>
      <c r="I998" s="3">
        <v>7.77</v>
      </c>
      <c r="J998" s="2">
        <v>46.42</v>
      </c>
      <c r="K998" s="2">
        <v>360.51</v>
      </c>
      <c r="L998" s="2">
        <v>2783.34</v>
      </c>
      <c r="M998" s="2">
        <v>0</v>
      </c>
      <c r="N998" s="2">
        <v>0</v>
      </c>
      <c r="O998" s="3">
        <v>14.6</v>
      </c>
      <c r="P998" s="3">
        <v>0.75</v>
      </c>
      <c r="Q998" s="2">
        <v>3.84</v>
      </c>
      <c r="R998" s="2">
        <v>1.08</v>
      </c>
      <c r="S998" s="2">
        <v>5.08</v>
      </c>
      <c r="T998" s="2">
        <v>7.99</v>
      </c>
      <c r="U998" s="2">
        <v>825.79</v>
      </c>
      <c r="V998" s="2">
        <f>SUM(tbl_ProfitPerTruck[[#This Row],[Truck_Fuel_Cost]:[Overhead_Allocation]])+SUM(K997:N998)</f>
        <v>4061.0200000000004</v>
      </c>
      <c r="W998" s="2">
        <f>tbl_ProfitPerTruck[[#This Row],[Final_Invoice_Amount]]-SUM(tbl_ProfitPerTruck[[#This Row],[Direct_Labor_COGS]:[Permit_Fees_COGS]])</f>
        <v>4799.6899999999996</v>
      </c>
      <c r="X998" s="2">
        <f>tbl_ProfitPerTruck[[#This Row],[Final_Invoice_Amount]]-tbl_ProfitPerTruck[[#This Row],[TTL_COSTS]]</f>
        <v>3882.5199999999995</v>
      </c>
    </row>
    <row r="999" spans="1:24" x14ac:dyDescent="0.35">
      <c r="A999" s="13">
        <v>45960</v>
      </c>
      <c r="B999" s="13" t="s">
        <v>956</v>
      </c>
      <c r="C999" s="1" t="s">
        <v>1054</v>
      </c>
      <c r="D999" s="1" t="s">
        <v>39</v>
      </c>
      <c r="E999" s="1" t="s">
        <v>40</v>
      </c>
      <c r="F999" s="1" t="s">
        <v>30</v>
      </c>
      <c r="G999" s="1" t="s">
        <v>37</v>
      </c>
      <c r="H999" s="2">
        <v>303.18</v>
      </c>
      <c r="I999" s="3">
        <v>1.84</v>
      </c>
      <c r="J999" s="2">
        <v>47.69</v>
      </c>
      <c r="K999" s="2">
        <v>87.74</v>
      </c>
      <c r="L999" s="2">
        <v>11.99</v>
      </c>
      <c r="M999" s="2">
        <v>0</v>
      </c>
      <c r="N999" s="2">
        <v>0</v>
      </c>
      <c r="O999" s="3">
        <v>20.7</v>
      </c>
      <c r="P999" s="3">
        <v>0.92</v>
      </c>
      <c r="Q999" s="2">
        <v>4.8600000000000003</v>
      </c>
      <c r="R999" s="2">
        <v>2.2000000000000002</v>
      </c>
      <c r="S999" s="2">
        <v>4.6100000000000003</v>
      </c>
      <c r="T999" s="2">
        <v>11.92</v>
      </c>
      <c r="U999" s="2">
        <v>26.47</v>
      </c>
      <c r="V999" s="2">
        <f>SUM(tbl_ProfitPerTruck[[#This Row],[Truck_Fuel_Cost]:[Overhead_Allocation]])+SUM(K998:N999)</f>
        <v>3293.64</v>
      </c>
      <c r="W999" s="2">
        <f>tbl_ProfitPerTruck[[#This Row],[Final_Invoice_Amount]]-SUM(tbl_ProfitPerTruck[[#This Row],[Direct_Labor_COGS]:[Permit_Fees_COGS]])</f>
        <v>203.45000000000002</v>
      </c>
      <c r="X999" s="2">
        <f>tbl_ProfitPerTruck[[#This Row],[Final_Invoice_Amount]]-tbl_ProfitPerTruck[[#This Row],[TTL_COSTS]]</f>
        <v>-2990.46</v>
      </c>
    </row>
    <row r="1000" spans="1:24" x14ac:dyDescent="0.35">
      <c r="A1000" s="13">
        <v>45958</v>
      </c>
      <c r="B1000" s="13" t="s">
        <v>956</v>
      </c>
      <c r="C1000" s="1" t="s">
        <v>1055</v>
      </c>
      <c r="D1000" s="1" t="s">
        <v>28</v>
      </c>
      <c r="E1000" s="1" t="s">
        <v>29</v>
      </c>
      <c r="F1000" s="1" t="s">
        <v>30</v>
      </c>
      <c r="G1000" s="1" t="s">
        <v>31</v>
      </c>
      <c r="H1000" s="2">
        <v>335.78</v>
      </c>
      <c r="I1000" s="3">
        <v>1.21</v>
      </c>
      <c r="J1000" s="2">
        <v>46.35</v>
      </c>
      <c r="K1000" s="2">
        <v>55.98</v>
      </c>
      <c r="L1000" s="2">
        <v>21.62</v>
      </c>
      <c r="M1000" s="2">
        <v>0</v>
      </c>
      <c r="N1000" s="2">
        <v>0</v>
      </c>
      <c r="O1000" s="3">
        <v>7.8</v>
      </c>
      <c r="P1000" s="3">
        <v>0.31</v>
      </c>
      <c r="Q1000" s="2">
        <v>1.99</v>
      </c>
      <c r="R1000" s="2">
        <v>0.54</v>
      </c>
      <c r="S1000" s="2">
        <v>5.65</v>
      </c>
      <c r="T1000" s="2">
        <v>8.8699999999999992</v>
      </c>
      <c r="U1000" s="2">
        <v>25.07</v>
      </c>
      <c r="V1000" s="2">
        <f>SUM(tbl_ProfitPerTruck[[#This Row],[Truck_Fuel_Cost]:[Overhead_Allocation]])+SUM(K999:N1000)</f>
        <v>219.45</v>
      </c>
      <c r="W1000" s="2">
        <f>tbl_ProfitPerTruck[[#This Row],[Final_Invoice_Amount]]-SUM(tbl_ProfitPerTruck[[#This Row],[Direct_Labor_COGS]:[Permit_Fees_COGS]])</f>
        <v>258.17999999999995</v>
      </c>
      <c r="X1000" s="2">
        <f>tbl_ProfitPerTruck[[#This Row],[Final_Invoice_Amount]]-tbl_ProfitPerTruck[[#This Row],[TTL_COSTS]]</f>
        <v>116.32999999999998</v>
      </c>
    </row>
    <row r="1001" spans="1:24" x14ac:dyDescent="0.35">
      <c r="A1001" s="13">
        <v>45931</v>
      </c>
      <c r="B1001" s="13" t="s">
        <v>956</v>
      </c>
      <c r="C1001" s="1" t="s">
        <v>1056</v>
      </c>
      <c r="D1001" s="1" t="s">
        <v>42</v>
      </c>
      <c r="E1001" s="1" t="s">
        <v>24</v>
      </c>
      <c r="F1001" s="1" t="s">
        <v>34</v>
      </c>
      <c r="G1001" s="1" t="s">
        <v>35</v>
      </c>
      <c r="H1001" s="2">
        <v>887.09</v>
      </c>
      <c r="I1001" s="3">
        <v>1.93</v>
      </c>
      <c r="J1001" s="2">
        <v>42.87</v>
      </c>
      <c r="K1001" s="2">
        <v>82.86</v>
      </c>
      <c r="L1001" s="2">
        <v>140.38999999999999</v>
      </c>
      <c r="M1001" s="2">
        <v>0</v>
      </c>
      <c r="N1001" s="2">
        <v>0</v>
      </c>
      <c r="O1001" s="3">
        <v>23.9</v>
      </c>
      <c r="P1001" s="3">
        <v>1.1299999999999999</v>
      </c>
      <c r="Q1001" s="2">
        <v>5.73</v>
      </c>
      <c r="R1001" s="2">
        <v>1.68</v>
      </c>
      <c r="S1001" s="2">
        <v>6.28</v>
      </c>
      <c r="T1001" s="2">
        <v>8.49</v>
      </c>
      <c r="U1001" s="2">
        <v>56.18</v>
      </c>
      <c r="V1001" s="2">
        <f>SUM(tbl_ProfitPerTruck[[#This Row],[Truck_Fuel_Cost]:[Overhead_Allocation]])+SUM(K1000:N1001)</f>
        <v>379.21</v>
      </c>
      <c r="W1001" s="2">
        <f>tbl_ProfitPerTruck[[#This Row],[Final_Invoice_Amount]]-SUM(tbl_ProfitPerTruck[[#This Row],[Direct_Labor_COGS]:[Permit_Fees_COGS]])</f>
        <v>663.84</v>
      </c>
      <c r="X1001" s="2">
        <f>tbl_ProfitPerTruck[[#This Row],[Final_Invoice_Amount]]-tbl_ProfitPerTruck[[#This Row],[TTL_COSTS]]</f>
        <v>507.88000000000005</v>
      </c>
    </row>
    <row r="1002" spans="1:24" x14ac:dyDescent="0.35">
      <c r="A1002" s="13">
        <v>45966</v>
      </c>
      <c r="B1002" s="13" t="s">
        <v>1057</v>
      </c>
      <c r="C1002" s="1" t="s">
        <v>1058</v>
      </c>
      <c r="D1002" s="1" t="s">
        <v>28</v>
      </c>
      <c r="E1002" s="1" t="s">
        <v>29</v>
      </c>
      <c r="F1002" s="1" t="s">
        <v>34</v>
      </c>
      <c r="G1002" s="1" t="s">
        <v>43</v>
      </c>
      <c r="H1002" s="2">
        <v>842.26</v>
      </c>
      <c r="I1002" s="3">
        <v>2.2999999999999998</v>
      </c>
      <c r="J1002" s="2">
        <v>43.49</v>
      </c>
      <c r="K1002" s="2">
        <v>99.86</v>
      </c>
      <c r="L1002" s="2">
        <v>177.31</v>
      </c>
      <c r="M1002" s="2">
        <v>0</v>
      </c>
      <c r="N1002" s="2">
        <v>0</v>
      </c>
      <c r="O1002" s="3">
        <v>6.1</v>
      </c>
      <c r="P1002" s="3">
        <v>0.24</v>
      </c>
      <c r="Q1002" s="2">
        <v>1.28</v>
      </c>
      <c r="R1002" s="2">
        <v>0.67</v>
      </c>
      <c r="S1002" s="2">
        <v>7.5</v>
      </c>
      <c r="T1002" s="2">
        <v>8.59</v>
      </c>
      <c r="U1002" s="2">
        <v>58.06</v>
      </c>
      <c r="V1002" s="2">
        <f>SUM(tbl_ProfitPerTruck[[#This Row],[Truck_Fuel_Cost]:[Overhead_Allocation]])+SUM(K1001:N1002)</f>
        <v>576.52</v>
      </c>
      <c r="W1002" s="2">
        <f>tbl_ProfitPerTruck[[#This Row],[Final_Invoice_Amount]]-SUM(tbl_ProfitPerTruck[[#This Row],[Direct_Labor_COGS]:[Permit_Fees_COGS]])</f>
        <v>565.08999999999992</v>
      </c>
      <c r="X1002" s="2">
        <f>tbl_ProfitPerTruck[[#This Row],[Final_Invoice_Amount]]-tbl_ProfitPerTruck[[#This Row],[TTL_COSTS]]</f>
        <v>265.74</v>
      </c>
    </row>
    <row r="1003" spans="1:24" x14ac:dyDescent="0.35">
      <c r="A1003" s="13">
        <v>45981</v>
      </c>
      <c r="B1003" s="13" t="s">
        <v>1057</v>
      </c>
      <c r="C1003" s="1" t="s">
        <v>1059</v>
      </c>
      <c r="D1003" s="1" t="s">
        <v>23</v>
      </c>
      <c r="E1003" s="1" t="s">
        <v>24</v>
      </c>
      <c r="F1003" s="1" t="s">
        <v>25</v>
      </c>
      <c r="G1003" s="1" t="s">
        <v>26</v>
      </c>
      <c r="H1003" s="2">
        <v>7960.13</v>
      </c>
      <c r="I1003" s="3">
        <v>9.82</v>
      </c>
      <c r="J1003" s="2">
        <v>40.79</v>
      </c>
      <c r="K1003" s="2">
        <v>400.4</v>
      </c>
      <c r="L1003" s="2">
        <v>2585.42</v>
      </c>
      <c r="M1003" s="2">
        <v>0</v>
      </c>
      <c r="N1003" s="2">
        <v>189.82</v>
      </c>
      <c r="O1003" s="3">
        <v>13.7</v>
      </c>
      <c r="P1003" s="3">
        <v>0.61</v>
      </c>
      <c r="Q1003" s="2">
        <v>3.37</v>
      </c>
      <c r="R1003" s="2">
        <v>1.57</v>
      </c>
      <c r="S1003" s="2">
        <v>5.7</v>
      </c>
      <c r="T1003" s="2">
        <v>7.96</v>
      </c>
      <c r="U1003" s="2">
        <v>606.91</v>
      </c>
      <c r="V1003" s="2">
        <f>SUM(tbl_ProfitPerTruck[[#This Row],[Truck_Fuel_Cost]:[Overhead_Allocation]])+SUM(K1002:N1003)</f>
        <v>4078.3199999999997</v>
      </c>
      <c r="W1003" s="2">
        <f>tbl_ProfitPerTruck[[#This Row],[Final_Invoice_Amount]]-SUM(tbl_ProfitPerTruck[[#This Row],[Direct_Labor_COGS]:[Permit_Fees_COGS]])</f>
        <v>4784.49</v>
      </c>
      <c r="X1003" s="2">
        <f>tbl_ProfitPerTruck[[#This Row],[Final_Invoice_Amount]]-tbl_ProfitPerTruck[[#This Row],[TTL_COSTS]]</f>
        <v>3881.8100000000004</v>
      </c>
    </row>
    <row r="1004" spans="1:24" x14ac:dyDescent="0.35">
      <c r="A1004" s="13">
        <v>45971</v>
      </c>
      <c r="B1004" s="13" t="s">
        <v>1057</v>
      </c>
      <c r="C1004" s="1" t="s">
        <v>1060</v>
      </c>
      <c r="D1004" s="1" t="s">
        <v>33</v>
      </c>
      <c r="E1004" s="1" t="s">
        <v>29</v>
      </c>
      <c r="F1004" s="1" t="s">
        <v>34</v>
      </c>
      <c r="G1004" s="1" t="s">
        <v>43</v>
      </c>
      <c r="H1004" s="2">
        <v>952.93</v>
      </c>
      <c r="I1004" s="3">
        <v>1.98</v>
      </c>
      <c r="J1004" s="2">
        <v>47.34</v>
      </c>
      <c r="K1004" s="2">
        <v>93.79</v>
      </c>
      <c r="L1004" s="2">
        <v>121.68</v>
      </c>
      <c r="M1004" s="2">
        <v>0</v>
      </c>
      <c r="N1004" s="2">
        <v>0</v>
      </c>
      <c r="O1004" s="3">
        <v>18.5</v>
      </c>
      <c r="P1004" s="3">
        <v>0.88</v>
      </c>
      <c r="Q1004" s="2">
        <v>4.32</v>
      </c>
      <c r="R1004" s="2">
        <v>1.56</v>
      </c>
      <c r="S1004" s="2">
        <v>6.91</v>
      </c>
      <c r="T1004" s="2">
        <v>10.35</v>
      </c>
      <c r="U1004" s="2">
        <v>64.42</v>
      </c>
      <c r="V1004" s="2">
        <f>SUM(tbl_ProfitPerTruck[[#This Row],[Truck_Fuel_Cost]:[Overhead_Allocation]])+SUM(K1003:N1004)</f>
        <v>3478.67</v>
      </c>
      <c r="W1004" s="2">
        <f>tbl_ProfitPerTruck[[#This Row],[Final_Invoice_Amount]]-SUM(tbl_ProfitPerTruck[[#This Row],[Direct_Labor_COGS]:[Permit_Fees_COGS]])</f>
        <v>737.45999999999992</v>
      </c>
      <c r="X1004" s="2">
        <f>tbl_ProfitPerTruck[[#This Row],[Final_Invoice_Amount]]-tbl_ProfitPerTruck[[#This Row],[TTL_COSTS]]</f>
        <v>-2525.7400000000002</v>
      </c>
    </row>
    <row r="1005" spans="1:24" x14ac:dyDescent="0.35">
      <c r="A1005" s="13">
        <v>45972</v>
      </c>
      <c r="B1005" s="13" t="s">
        <v>1057</v>
      </c>
      <c r="C1005" s="1" t="s">
        <v>1061</v>
      </c>
      <c r="D1005" s="1" t="s">
        <v>23</v>
      </c>
      <c r="E1005" s="1" t="s">
        <v>24</v>
      </c>
      <c r="F1005" s="1" t="s">
        <v>25</v>
      </c>
      <c r="G1005" s="1" t="s">
        <v>52</v>
      </c>
      <c r="H1005" s="2">
        <v>7525.14</v>
      </c>
      <c r="I1005" s="3">
        <v>8.94</v>
      </c>
      <c r="J1005" s="2">
        <v>47.01</v>
      </c>
      <c r="K1005" s="2">
        <v>420.43</v>
      </c>
      <c r="L1005" s="2">
        <v>2529.71</v>
      </c>
      <c r="M1005" s="2">
        <v>399.2</v>
      </c>
      <c r="N1005" s="2">
        <v>166.92</v>
      </c>
      <c r="O1005" s="3">
        <v>28.9</v>
      </c>
      <c r="P1005" s="3">
        <v>1.5</v>
      </c>
      <c r="Q1005" s="2">
        <v>6.71</v>
      </c>
      <c r="R1005" s="2">
        <v>2.2599999999999998</v>
      </c>
      <c r="S1005" s="2">
        <v>6.06</v>
      </c>
      <c r="T1005" s="2">
        <v>10.89</v>
      </c>
      <c r="U1005" s="2">
        <v>605.07000000000005</v>
      </c>
      <c r="V1005" s="2">
        <f>SUM(tbl_ProfitPerTruck[[#This Row],[Truck_Fuel_Cost]:[Overhead_Allocation]])+SUM(K1004:N1005)</f>
        <v>4362.72</v>
      </c>
      <c r="W1005" s="2">
        <f>tbl_ProfitPerTruck[[#This Row],[Final_Invoice_Amount]]-SUM(tbl_ProfitPerTruck[[#This Row],[Direct_Labor_COGS]:[Permit_Fees_COGS]])</f>
        <v>4008.8800000000006</v>
      </c>
      <c r="X1005" s="2">
        <f>tbl_ProfitPerTruck[[#This Row],[Final_Invoice_Amount]]-tbl_ProfitPerTruck[[#This Row],[TTL_COSTS]]</f>
        <v>3162.42</v>
      </c>
    </row>
    <row r="1006" spans="1:24" x14ac:dyDescent="0.35">
      <c r="A1006" s="13">
        <v>45972</v>
      </c>
      <c r="B1006" s="13" t="s">
        <v>1057</v>
      </c>
      <c r="C1006" s="1" t="s">
        <v>1062</v>
      </c>
      <c r="D1006" s="1" t="s">
        <v>49</v>
      </c>
      <c r="E1006" s="1" t="s">
        <v>29</v>
      </c>
      <c r="F1006" s="1" t="s">
        <v>30</v>
      </c>
      <c r="G1006" s="1" t="s">
        <v>37</v>
      </c>
      <c r="H1006" s="2">
        <v>386.98</v>
      </c>
      <c r="I1006" s="3">
        <v>1.25</v>
      </c>
      <c r="J1006" s="2">
        <v>42.29</v>
      </c>
      <c r="K1006" s="2">
        <v>52.82</v>
      </c>
      <c r="L1006" s="2">
        <v>26.69</v>
      </c>
      <c r="M1006" s="2">
        <v>0</v>
      </c>
      <c r="N1006" s="2">
        <v>0</v>
      </c>
      <c r="O1006" s="3">
        <v>17</v>
      </c>
      <c r="P1006" s="3">
        <v>0.72</v>
      </c>
      <c r="Q1006" s="2">
        <v>4.6900000000000004</v>
      </c>
      <c r="R1006" s="2">
        <v>1.47</v>
      </c>
      <c r="S1006" s="2">
        <v>6.16</v>
      </c>
      <c r="T1006" s="2">
        <v>11.54</v>
      </c>
      <c r="U1006" s="2">
        <v>37.72</v>
      </c>
      <c r="V1006" s="2">
        <f>SUM(tbl_ProfitPerTruck[[#This Row],[Truck_Fuel_Cost]:[Overhead_Allocation]])+SUM(K1005:N1006)</f>
        <v>3657.35</v>
      </c>
      <c r="W1006" s="2">
        <f>tbl_ProfitPerTruck[[#This Row],[Final_Invoice_Amount]]-SUM(tbl_ProfitPerTruck[[#This Row],[Direct_Labor_COGS]:[Permit_Fees_COGS]])</f>
        <v>307.47000000000003</v>
      </c>
      <c r="X1006" s="2">
        <f>tbl_ProfitPerTruck[[#This Row],[Final_Invoice_Amount]]-tbl_ProfitPerTruck[[#This Row],[TTL_COSTS]]</f>
        <v>-3270.37</v>
      </c>
    </row>
    <row r="1007" spans="1:24" x14ac:dyDescent="0.35">
      <c r="A1007" s="13">
        <v>45963</v>
      </c>
      <c r="B1007" s="13" t="s">
        <v>1057</v>
      </c>
      <c r="C1007" s="1" t="s">
        <v>1063</v>
      </c>
      <c r="D1007" s="1" t="s">
        <v>42</v>
      </c>
      <c r="E1007" s="1" t="s">
        <v>24</v>
      </c>
      <c r="F1007" s="1" t="s">
        <v>25</v>
      </c>
      <c r="G1007" s="1" t="s">
        <v>35</v>
      </c>
      <c r="H1007" s="2">
        <v>10675.45</v>
      </c>
      <c r="I1007" s="3">
        <v>8.61</v>
      </c>
      <c r="J1007" s="2">
        <v>45.96</v>
      </c>
      <c r="K1007" s="2">
        <v>395.86</v>
      </c>
      <c r="L1007" s="2">
        <v>3615</v>
      </c>
      <c r="M1007" s="2">
        <v>0</v>
      </c>
      <c r="N1007" s="2">
        <v>106.33</v>
      </c>
      <c r="O1007" s="3">
        <v>30.3</v>
      </c>
      <c r="P1007" s="3">
        <v>1.3</v>
      </c>
      <c r="Q1007" s="2">
        <v>6.49</v>
      </c>
      <c r="R1007" s="2">
        <v>2.1800000000000002</v>
      </c>
      <c r="S1007" s="2">
        <v>7.36</v>
      </c>
      <c r="T1007" s="2">
        <v>10.92</v>
      </c>
      <c r="U1007" s="2">
        <v>1063.23</v>
      </c>
      <c r="V1007" s="2">
        <f>SUM(tbl_ProfitPerTruck[[#This Row],[Truck_Fuel_Cost]:[Overhead_Allocation]])+SUM(K1006:N1007)</f>
        <v>5286.88</v>
      </c>
      <c r="W1007" s="2">
        <f>tbl_ProfitPerTruck[[#This Row],[Final_Invoice_Amount]]-SUM(tbl_ProfitPerTruck[[#This Row],[Direct_Labor_COGS]:[Permit_Fees_COGS]])</f>
        <v>6558.26</v>
      </c>
      <c r="X1007" s="2">
        <f>tbl_ProfitPerTruck[[#This Row],[Final_Invoice_Amount]]-tbl_ProfitPerTruck[[#This Row],[TTL_COSTS]]</f>
        <v>5388.5700000000006</v>
      </c>
    </row>
    <row r="1008" spans="1:24" x14ac:dyDescent="0.35">
      <c r="A1008" s="13">
        <v>45971</v>
      </c>
      <c r="B1008" s="13" t="s">
        <v>1057</v>
      </c>
      <c r="C1008" s="1" t="s">
        <v>1064</v>
      </c>
      <c r="D1008" s="1" t="s">
        <v>42</v>
      </c>
      <c r="E1008" s="1" t="s">
        <v>24</v>
      </c>
      <c r="F1008" s="1" t="s">
        <v>34</v>
      </c>
      <c r="G1008" s="1" t="s">
        <v>26</v>
      </c>
      <c r="H1008" s="2">
        <v>1254.49</v>
      </c>
      <c r="I1008" s="3">
        <v>1.67</v>
      </c>
      <c r="J1008" s="2">
        <v>34.17</v>
      </c>
      <c r="K1008" s="2">
        <v>56.98</v>
      </c>
      <c r="L1008" s="2">
        <v>221.53</v>
      </c>
      <c r="M1008" s="2">
        <v>0</v>
      </c>
      <c r="N1008" s="2">
        <v>0</v>
      </c>
      <c r="O1008" s="3">
        <v>13.8</v>
      </c>
      <c r="P1008" s="3">
        <v>0.79</v>
      </c>
      <c r="Q1008" s="2">
        <v>3.02</v>
      </c>
      <c r="R1008" s="2">
        <v>1.01</v>
      </c>
      <c r="S1008" s="2">
        <v>5.52</v>
      </c>
      <c r="T1008" s="2">
        <v>7.98</v>
      </c>
      <c r="U1008" s="2">
        <v>140.05000000000001</v>
      </c>
      <c r="V1008" s="2">
        <f>SUM(tbl_ProfitPerTruck[[#This Row],[Truck_Fuel_Cost]:[Overhead_Allocation]])+SUM(K1007:N1008)</f>
        <v>4553.28</v>
      </c>
      <c r="W1008" s="2">
        <f>tbl_ProfitPerTruck[[#This Row],[Final_Invoice_Amount]]-SUM(tbl_ProfitPerTruck[[#This Row],[Direct_Labor_COGS]:[Permit_Fees_COGS]])</f>
        <v>975.98</v>
      </c>
      <c r="X1008" s="2">
        <f>tbl_ProfitPerTruck[[#This Row],[Final_Invoice_Amount]]-tbl_ProfitPerTruck[[#This Row],[TTL_COSTS]]</f>
        <v>-3298.79</v>
      </c>
    </row>
    <row r="1009" spans="1:24" x14ac:dyDescent="0.35">
      <c r="A1009" s="13">
        <v>45971</v>
      </c>
      <c r="B1009" s="13" t="s">
        <v>1057</v>
      </c>
      <c r="C1009" s="1" t="s">
        <v>1065</v>
      </c>
      <c r="D1009" s="1" t="s">
        <v>42</v>
      </c>
      <c r="E1009" s="1" t="s">
        <v>24</v>
      </c>
      <c r="F1009" s="1" t="s">
        <v>25</v>
      </c>
      <c r="G1009" s="1" t="s">
        <v>26</v>
      </c>
      <c r="H1009" s="2">
        <v>12118.55</v>
      </c>
      <c r="I1009" s="3">
        <v>15.2</v>
      </c>
      <c r="J1009" s="2">
        <v>47.19</v>
      </c>
      <c r="K1009" s="2">
        <v>717.34</v>
      </c>
      <c r="L1009" s="2">
        <v>4687.6099999999997</v>
      </c>
      <c r="M1009" s="2">
        <v>0</v>
      </c>
      <c r="N1009" s="2">
        <v>227.01</v>
      </c>
      <c r="O1009" s="3">
        <v>23.4</v>
      </c>
      <c r="P1009" s="3">
        <v>1.25</v>
      </c>
      <c r="Q1009" s="2">
        <v>6.54</v>
      </c>
      <c r="R1009" s="2">
        <v>1.36</v>
      </c>
      <c r="S1009" s="2">
        <v>7.05</v>
      </c>
      <c r="T1009" s="2">
        <v>9.5</v>
      </c>
      <c r="U1009" s="2">
        <v>1008.92</v>
      </c>
      <c r="V1009" s="2">
        <f>SUM(tbl_ProfitPerTruck[[#This Row],[Truck_Fuel_Cost]:[Overhead_Allocation]])+SUM(K1008:N1009)</f>
        <v>6943.84</v>
      </c>
      <c r="W1009" s="2">
        <f>tbl_ProfitPerTruck[[#This Row],[Final_Invoice_Amount]]-SUM(tbl_ProfitPerTruck[[#This Row],[Direct_Labor_COGS]:[Permit_Fees_COGS]])</f>
        <v>6486.5899999999992</v>
      </c>
      <c r="X1009" s="2">
        <f>tbl_ProfitPerTruck[[#This Row],[Final_Invoice_Amount]]-tbl_ProfitPerTruck[[#This Row],[TTL_COSTS]]</f>
        <v>5174.7099999999991</v>
      </c>
    </row>
    <row r="1010" spans="1:24" x14ac:dyDescent="0.35">
      <c r="A1010" s="13">
        <v>45980</v>
      </c>
      <c r="B1010" s="13" t="s">
        <v>1057</v>
      </c>
      <c r="C1010" s="1" t="s">
        <v>1066</v>
      </c>
      <c r="D1010" s="1" t="s">
        <v>51</v>
      </c>
      <c r="E1010" s="1" t="s">
        <v>29</v>
      </c>
      <c r="F1010" s="1" t="s">
        <v>30</v>
      </c>
      <c r="G1010" s="1" t="s">
        <v>52</v>
      </c>
      <c r="H1010" s="2">
        <v>351.59</v>
      </c>
      <c r="I1010" s="3">
        <v>1.22</v>
      </c>
      <c r="J1010" s="2">
        <v>49.38</v>
      </c>
      <c r="K1010" s="2">
        <v>60.26</v>
      </c>
      <c r="L1010" s="2">
        <v>28.06</v>
      </c>
      <c r="M1010" s="2">
        <v>0</v>
      </c>
      <c r="N1010" s="2">
        <v>0</v>
      </c>
      <c r="O1010" s="3">
        <v>30.3</v>
      </c>
      <c r="P1010" s="3">
        <v>1.55</v>
      </c>
      <c r="Q1010" s="2">
        <v>6.2</v>
      </c>
      <c r="R1010" s="2">
        <v>2.81</v>
      </c>
      <c r="S1010" s="2">
        <v>5.7</v>
      </c>
      <c r="T1010" s="2">
        <v>7.06</v>
      </c>
      <c r="U1010" s="2">
        <v>25</v>
      </c>
      <c r="V1010" s="2">
        <f>SUM(tbl_ProfitPerTruck[[#This Row],[Truck_Fuel_Cost]:[Overhead_Allocation]])+SUM(K1009:N1010)</f>
        <v>5767.0500000000011</v>
      </c>
      <c r="W1010" s="2">
        <f>tbl_ProfitPerTruck[[#This Row],[Final_Invoice_Amount]]-SUM(tbl_ProfitPerTruck[[#This Row],[Direct_Labor_COGS]:[Permit_Fees_COGS]])</f>
        <v>263.27</v>
      </c>
      <c r="X1010" s="2">
        <f>tbl_ProfitPerTruck[[#This Row],[Final_Invoice_Amount]]-tbl_ProfitPerTruck[[#This Row],[TTL_COSTS]]</f>
        <v>-5415.4600000000009</v>
      </c>
    </row>
    <row r="1011" spans="1:24" x14ac:dyDescent="0.35">
      <c r="A1011" s="13">
        <v>45981</v>
      </c>
      <c r="B1011" s="13" t="s">
        <v>1057</v>
      </c>
      <c r="C1011" s="1" t="s">
        <v>1067</v>
      </c>
      <c r="D1011" s="1" t="s">
        <v>42</v>
      </c>
      <c r="E1011" s="1" t="s">
        <v>24</v>
      </c>
      <c r="F1011" s="1" t="s">
        <v>25</v>
      </c>
      <c r="G1011" s="1" t="s">
        <v>26</v>
      </c>
      <c r="H1011" s="2">
        <v>9101.17</v>
      </c>
      <c r="I1011" s="3">
        <v>13.98</v>
      </c>
      <c r="J1011" s="2">
        <v>45.57</v>
      </c>
      <c r="K1011" s="2">
        <v>636.9</v>
      </c>
      <c r="L1011" s="2">
        <v>2918</v>
      </c>
      <c r="M1011" s="2">
        <v>0</v>
      </c>
      <c r="N1011" s="2">
        <v>255.94</v>
      </c>
      <c r="O1011" s="3">
        <v>30</v>
      </c>
      <c r="P1011" s="3">
        <v>1.48</v>
      </c>
      <c r="Q1011" s="2">
        <v>7.07</v>
      </c>
      <c r="R1011" s="2">
        <v>1.62</v>
      </c>
      <c r="S1011" s="2">
        <v>5.01</v>
      </c>
      <c r="T1011" s="2">
        <v>8.43</v>
      </c>
      <c r="U1011" s="2">
        <v>700.4</v>
      </c>
      <c r="V1011" s="2">
        <f>SUM(tbl_ProfitPerTruck[[#This Row],[Truck_Fuel_Cost]:[Overhead_Allocation]])+SUM(K1010:N1011)</f>
        <v>4621.6900000000005</v>
      </c>
      <c r="W1011" s="2">
        <f>tbl_ProfitPerTruck[[#This Row],[Final_Invoice_Amount]]-SUM(tbl_ProfitPerTruck[[#This Row],[Direct_Labor_COGS]:[Permit_Fees_COGS]])</f>
        <v>5290.33</v>
      </c>
      <c r="X1011" s="2">
        <f>tbl_ProfitPerTruck[[#This Row],[Final_Invoice_Amount]]-tbl_ProfitPerTruck[[#This Row],[TTL_COSTS]]</f>
        <v>4479.4799999999996</v>
      </c>
    </row>
    <row r="1012" spans="1:24" x14ac:dyDescent="0.35">
      <c r="A1012" s="13">
        <v>45976</v>
      </c>
      <c r="B1012" s="13" t="s">
        <v>1057</v>
      </c>
      <c r="C1012" s="1" t="s">
        <v>1068</v>
      </c>
      <c r="D1012" s="1" t="s">
        <v>23</v>
      </c>
      <c r="E1012" s="1" t="s">
        <v>24</v>
      </c>
      <c r="F1012" s="1" t="s">
        <v>25</v>
      </c>
      <c r="G1012" s="1" t="s">
        <v>37</v>
      </c>
      <c r="H1012" s="2">
        <v>10629.66</v>
      </c>
      <c r="I1012" s="3">
        <v>13.07</v>
      </c>
      <c r="J1012" s="2">
        <v>43.99</v>
      </c>
      <c r="K1012" s="2">
        <v>574.75</v>
      </c>
      <c r="L1012" s="2">
        <v>4034.37</v>
      </c>
      <c r="M1012" s="2">
        <v>0</v>
      </c>
      <c r="N1012" s="2">
        <v>266.26</v>
      </c>
      <c r="O1012" s="3">
        <v>16.3</v>
      </c>
      <c r="P1012" s="3">
        <v>0.81</v>
      </c>
      <c r="Q1012" s="2">
        <v>3.24</v>
      </c>
      <c r="R1012" s="2">
        <v>1.5</v>
      </c>
      <c r="S1012" s="2">
        <v>4.59</v>
      </c>
      <c r="T1012" s="2">
        <v>7.59</v>
      </c>
      <c r="U1012" s="2">
        <v>836.7</v>
      </c>
      <c r="V1012" s="2">
        <f>SUM(tbl_ProfitPerTruck[[#This Row],[Truck_Fuel_Cost]:[Overhead_Allocation]])+SUM(K1011:N1012)</f>
        <v>9539.84</v>
      </c>
      <c r="W1012" s="2">
        <f>tbl_ProfitPerTruck[[#This Row],[Final_Invoice_Amount]]-SUM(tbl_ProfitPerTruck[[#This Row],[Direct_Labor_COGS]:[Permit_Fees_COGS]])</f>
        <v>5754.28</v>
      </c>
      <c r="X1012" s="2">
        <f>tbl_ProfitPerTruck[[#This Row],[Final_Invoice_Amount]]-tbl_ProfitPerTruck[[#This Row],[TTL_COSTS]]</f>
        <v>1089.8199999999997</v>
      </c>
    </row>
    <row r="1013" spans="1:24" x14ac:dyDescent="0.35">
      <c r="A1013" s="13">
        <v>45978</v>
      </c>
      <c r="B1013" s="13" t="s">
        <v>1057</v>
      </c>
      <c r="C1013" s="1" t="s">
        <v>1069</v>
      </c>
      <c r="D1013" s="1" t="s">
        <v>80</v>
      </c>
      <c r="E1013" s="1" t="s">
        <v>29</v>
      </c>
      <c r="F1013" s="1" t="s">
        <v>34</v>
      </c>
      <c r="G1013" s="1" t="s">
        <v>35</v>
      </c>
      <c r="H1013" s="2">
        <v>1271.43</v>
      </c>
      <c r="I1013" s="3">
        <v>1.68</v>
      </c>
      <c r="J1013" s="2">
        <v>43.09</v>
      </c>
      <c r="K1013" s="2">
        <v>72.510000000000005</v>
      </c>
      <c r="L1013" s="2">
        <v>141.05000000000001</v>
      </c>
      <c r="M1013" s="2">
        <v>0</v>
      </c>
      <c r="N1013" s="2">
        <v>0</v>
      </c>
      <c r="O1013" s="3">
        <v>22.6</v>
      </c>
      <c r="P1013" s="3">
        <v>1</v>
      </c>
      <c r="Q1013" s="2">
        <v>5.04</v>
      </c>
      <c r="R1013" s="2">
        <v>2.29</v>
      </c>
      <c r="S1013" s="2">
        <v>6.37</v>
      </c>
      <c r="T1013" s="2">
        <v>8.19</v>
      </c>
      <c r="U1013" s="2">
        <v>114.68</v>
      </c>
      <c r="V1013" s="2">
        <f>SUM(tbl_ProfitPerTruck[[#This Row],[Truck_Fuel_Cost]:[Overhead_Allocation]])+SUM(K1012:N1013)</f>
        <v>5225.51</v>
      </c>
      <c r="W1013" s="2">
        <f>tbl_ProfitPerTruck[[#This Row],[Final_Invoice_Amount]]-SUM(tbl_ProfitPerTruck[[#This Row],[Direct_Labor_COGS]:[Permit_Fees_COGS]])</f>
        <v>1057.8700000000001</v>
      </c>
      <c r="X1013" s="2">
        <f>tbl_ProfitPerTruck[[#This Row],[Final_Invoice_Amount]]-tbl_ProfitPerTruck[[#This Row],[TTL_COSTS]]</f>
        <v>-3954.08</v>
      </c>
    </row>
    <row r="1014" spans="1:24" x14ac:dyDescent="0.35">
      <c r="A1014" s="13">
        <v>45983</v>
      </c>
      <c r="B1014" s="13" t="s">
        <v>1057</v>
      </c>
      <c r="C1014" s="1" t="s">
        <v>1070</v>
      </c>
      <c r="D1014" s="1" t="s">
        <v>23</v>
      </c>
      <c r="E1014" s="1" t="s">
        <v>24</v>
      </c>
      <c r="F1014" s="1" t="s">
        <v>25</v>
      </c>
      <c r="G1014" s="1" t="s">
        <v>37</v>
      </c>
      <c r="H1014" s="2">
        <v>12013.08</v>
      </c>
      <c r="I1014" s="3">
        <v>12.61</v>
      </c>
      <c r="J1014" s="2">
        <v>46.64</v>
      </c>
      <c r="K1014" s="2">
        <v>588.05999999999995</v>
      </c>
      <c r="L1014" s="2">
        <v>3439.29</v>
      </c>
      <c r="M1014" s="2">
        <v>0</v>
      </c>
      <c r="N1014" s="2">
        <v>155.65</v>
      </c>
      <c r="O1014" s="3">
        <v>8.6</v>
      </c>
      <c r="P1014" s="3">
        <v>0.56999999999999995</v>
      </c>
      <c r="Q1014" s="2">
        <v>1.69</v>
      </c>
      <c r="R1014" s="2">
        <v>0.47</v>
      </c>
      <c r="S1014" s="2">
        <v>5.83</v>
      </c>
      <c r="T1014" s="2">
        <v>11.25</v>
      </c>
      <c r="U1014" s="2">
        <v>776.05</v>
      </c>
      <c r="V1014" s="2">
        <f>SUM(tbl_ProfitPerTruck[[#This Row],[Truck_Fuel_Cost]:[Overhead_Allocation]])+SUM(K1013:N1014)</f>
        <v>5191.8499999999995</v>
      </c>
      <c r="W1014" s="2">
        <f>tbl_ProfitPerTruck[[#This Row],[Final_Invoice_Amount]]-SUM(tbl_ProfitPerTruck[[#This Row],[Direct_Labor_COGS]:[Permit_Fees_COGS]])</f>
        <v>7830.08</v>
      </c>
      <c r="X1014" s="2">
        <f>tbl_ProfitPerTruck[[#This Row],[Final_Invoice_Amount]]-tbl_ProfitPerTruck[[#This Row],[TTL_COSTS]]</f>
        <v>6821.2300000000005</v>
      </c>
    </row>
    <row r="1015" spans="1:24" x14ac:dyDescent="0.35">
      <c r="A1015" s="13">
        <v>45984</v>
      </c>
      <c r="B1015" s="13" t="s">
        <v>1057</v>
      </c>
      <c r="C1015" s="1" t="s">
        <v>1071</v>
      </c>
      <c r="D1015" s="1" t="s">
        <v>45</v>
      </c>
      <c r="E1015" s="1" t="s">
        <v>29</v>
      </c>
      <c r="F1015" s="1" t="s">
        <v>34</v>
      </c>
      <c r="G1015" s="1" t="s">
        <v>26</v>
      </c>
      <c r="H1015" s="2">
        <v>741.07</v>
      </c>
      <c r="I1015" s="3">
        <v>2.17</v>
      </c>
      <c r="J1015" s="2">
        <v>45.16</v>
      </c>
      <c r="K1015" s="2">
        <v>98.17</v>
      </c>
      <c r="L1015" s="2">
        <v>84.1</v>
      </c>
      <c r="M1015" s="2">
        <v>26.32</v>
      </c>
      <c r="N1015" s="2">
        <v>0</v>
      </c>
      <c r="O1015" s="3">
        <v>26.1</v>
      </c>
      <c r="P1015" s="3">
        <v>1.2</v>
      </c>
      <c r="Q1015" s="2">
        <v>7.14</v>
      </c>
      <c r="R1015" s="2">
        <v>2.57</v>
      </c>
      <c r="S1015" s="2">
        <v>7.1</v>
      </c>
      <c r="T1015" s="2">
        <v>8.83</v>
      </c>
      <c r="U1015" s="2">
        <v>46.39</v>
      </c>
      <c r="V1015" s="2">
        <f>SUM(tbl_ProfitPerTruck[[#This Row],[Truck_Fuel_Cost]:[Overhead_Allocation]])+SUM(K1014:N1015)</f>
        <v>4463.62</v>
      </c>
      <c r="W1015" s="2">
        <f>tbl_ProfitPerTruck[[#This Row],[Final_Invoice_Amount]]-SUM(tbl_ProfitPerTruck[[#This Row],[Direct_Labor_COGS]:[Permit_Fees_COGS]])</f>
        <v>532.48</v>
      </c>
      <c r="X1015" s="2">
        <f>tbl_ProfitPerTruck[[#This Row],[Final_Invoice_Amount]]-tbl_ProfitPerTruck[[#This Row],[TTL_COSTS]]</f>
        <v>-3722.5499999999997</v>
      </c>
    </row>
    <row r="1016" spans="1:24" x14ac:dyDescent="0.35">
      <c r="A1016" s="13">
        <v>45968</v>
      </c>
      <c r="B1016" s="13" t="s">
        <v>1057</v>
      </c>
      <c r="C1016" s="1" t="s">
        <v>1072</v>
      </c>
      <c r="D1016" s="1" t="s">
        <v>45</v>
      </c>
      <c r="E1016" s="1" t="s">
        <v>29</v>
      </c>
      <c r="F1016" s="1" t="s">
        <v>34</v>
      </c>
      <c r="G1016" s="1" t="s">
        <v>35</v>
      </c>
      <c r="H1016" s="2">
        <v>1168.8</v>
      </c>
      <c r="I1016" s="3">
        <v>2.61</v>
      </c>
      <c r="J1016" s="2">
        <v>42.94</v>
      </c>
      <c r="K1016" s="2">
        <v>112.01</v>
      </c>
      <c r="L1016" s="2">
        <v>166.66</v>
      </c>
      <c r="M1016" s="2">
        <v>0</v>
      </c>
      <c r="N1016" s="2">
        <v>0</v>
      </c>
      <c r="O1016" s="3">
        <v>22.7</v>
      </c>
      <c r="P1016" s="3">
        <v>1.2</v>
      </c>
      <c r="Q1016" s="2">
        <v>5.95</v>
      </c>
      <c r="R1016" s="2">
        <v>2.12</v>
      </c>
      <c r="S1016" s="2">
        <v>7.48</v>
      </c>
      <c r="T1016" s="2">
        <v>10.68</v>
      </c>
      <c r="U1016" s="2">
        <v>85.26</v>
      </c>
      <c r="V1016" s="2">
        <f>SUM(tbl_ProfitPerTruck[[#This Row],[Truck_Fuel_Cost]:[Overhead_Allocation]])+SUM(K1015:N1016)</f>
        <v>598.75</v>
      </c>
      <c r="W1016" s="2">
        <f>tbl_ProfitPerTruck[[#This Row],[Final_Invoice_Amount]]-SUM(tbl_ProfitPerTruck[[#This Row],[Direct_Labor_COGS]:[Permit_Fees_COGS]])</f>
        <v>890.12999999999988</v>
      </c>
      <c r="X1016" s="2">
        <f>tbl_ProfitPerTruck[[#This Row],[Final_Invoice_Amount]]-tbl_ProfitPerTruck[[#This Row],[TTL_COSTS]]</f>
        <v>570.04999999999995</v>
      </c>
    </row>
    <row r="1017" spans="1:24" x14ac:dyDescent="0.35">
      <c r="A1017" s="13">
        <v>45964</v>
      </c>
      <c r="B1017" s="13" t="s">
        <v>1057</v>
      </c>
      <c r="C1017" s="1" t="s">
        <v>1073</v>
      </c>
      <c r="D1017" s="1" t="s">
        <v>57</v>
      </c>
      <c r="E1017" s="1" t="s">
        <v>24</v>
      </c>
      <c r="F1017" s="1" t="s">
        <v>25</v>
      </c>
      <c r="G1017" s="1" t="s">
        <v>37</v>
      </c>
      <c r="H1017" s="2">
        <v>8130.92</v>
      </c>
      <c r="I1017" s="3">
        <v>11.93</v>
      </c>
      <c r="J1017" s="2">
        <v>45.47</v>
      </c>
      <c r="K1017" s="2">
        <v>542.38</v>
      </c>
      <c r="L1017" s="2">
        <v>3103.13</v>
      </c>
      <c r="M1017" s="2">
        <v>0</v>
      </c>
      <c r="N1017" s="2">
        <v>0</v>
      </c>
      <c r="O1017" s="3">
        <v>21.5</v>
      </c>
      <c r="P1017" s="3">
        <v>1.04</v>
      </c>
      <c r="Q1017" s="2">
        <v>4.7699999999999996</v>
      </c>
      <c r="R1017" s="2">
        <v>2.5499999999999998</v>
      </c>
      <c r="S1017" s="2">
        <v>6.25</v>
      </c>
      <c r="T1017" s="2">
        <v>11.33</v>
      </c>
      <c r="U1017" s="2">
        <v>952.92</v>
      </c>
      <c r="V1017" s="2">
        <f>SUM(tbl_ProfitPerTruck[[#This Row],[Truck_Fuel_Cost]:[Overhead_Allocation]])+SUM(K1016:N1017)</f>
        <v>4902</v>
      </c>
      <c r="W1017" s="2">
        <f>tbl_ProfitPerTruck[[#This Row],[Final_Invoice_Amount]]-SUM(tbl_ProfitPerTruck[[#This Row],[Direct_Labor_COGS]:[Permit_Fees_COGS]])</f>
        <v>4485.41</v>
      </c>
      <c r="X1017" s="2">
        <f>tbl_ProfitPerTruck[[#This Row],[Final_Invoice_Amount]]-tbl_ProfitPerTruck[[#This Row],[TTL_COSTS]]</f>
        <v>3228.92</v>
      </c>
    </row>
    <row r="1018" spans="1:24" x14ac:dyDescent="0.35">
      <c r="A1018" s="13">
        <v>45975</v>
      </c>
      <c r="B1018" s="13" t="s">
        <v>1057</v>
      </c>
      <c r="C1018" s="1" t="s">
        <v>1074</v>
      </c>
      <c r="D1018" s="1" t="s">
        <v>72</v>
      </c>
      <c r="E1018" s="1" t="s">
        <v>29</v>
      </c>
      <c r="F1018" s="1" t="s">
        <v>34</v>
      </c>
      <c r="G1018" s="1" t="s">
        <v>31</v>
      </c>
      <c r="H1018" s="2">
        <v>520.6</v>
      </c>
      <c r="I1018" s="3">
        <v>2.74</v>
      </c>
      <c r="J1018" s="2">
        <v>38.65</v>
      </c>
      <c r="K1018" s="2">
        <v>105.78</v>
      </c>
      <c r="L1018" s="2">
        <v>134.94</v>
      </c>
      <c r="M1018" s="2">
        <v>0</v>
      </c>
      <c r="N1018" s="2">
        <v>0</v>
      </c>
      <c r="O1018" s="3">
        <v>14.1</v>
      </c>
      <c r="P1018" s="3">
        <v>0.56999999999999995</v>
      </c>
      <c r="Q1018" s="2">
        <v>3.49</v>
      </c>
      <c r="R1018" s="2">
        <v>0.96</v>
      </c>
      <c r="S1018" s="2">
        <v>5.93</v>
      </c>
      <c r="T1018" s="2">
        <v>8.5</v>
      </c>
      <c r="U1018" s="2">
        <v>41.33</v>
      </c>
      <c r="V1018" s="2">
        <f>SUM(tbl_ProfitPerTruck[[#This Row],[Truck_Fuel_Cost]:[Overhead_Allocation]])+SUM(K1017:N1018)</f>
        <v>3946.4400000000005</v>
      </c>
      <c r="W1018" s="2">
        <f>tbl_ProfitPerTruck[[#This Row],[Final_Invoice_Amount]]-SUM(tbl_ProfitPerTruck[[#This Row],[Direct_Labor_COGS]:[Permit_Fees_COGS]])</f>
        <v>279.88</v>
      </c>
      <c r="X1018" s="2">
        <f>tbl_ProfitPerTruck[[#This Row],[Final_Invoice_Amount]]-tbl_ProfitPerTruck[[#This Row],[TTL_COSTS]]</f>
        <v>-3425.8400000000006</v>
      </c>
    </row>
    <row r="1019" spans="1:24" x14ac:dyDescent="0.35">
      <c r="A1019" s="13">
        <v>45968</v>
      </c>
      <c r="B1019" s="13" t="s">
        <v>1057</v>
      </c>
      <c r="C1019" s="1" t="s">
        <v>1075</v>
      </c>
      <c r="D1019" s="1" t="s">
        <v>47</v>
      </c>
      <c r="E1019" s="1" t="s">
        <v>29</v>
      </c>
      <c r="F1019" s="1" t="s">
        <v>34</v>
      </c>
      <c r="G1019" s="1" t="s">
        <v>26</v>
      </c>
      <c r="H1019" s="2">
        <v>956.66</v>
      </c>
      <c r="I1019" s="3">
        <v>3.79</v>
      </c>
      <c r="J1019" s="2">
        <v>53.21</v>
      </c>
      <c r="K1019" s="2">
        <v>201.66</v>
      </c>
      <c r="L1019" s="2">
        <v>238.19</v>
      </c>
      <c r="M1019" s="2">
        <v>0</v>
      </c>
      <c r="N1019" s="2">
        <v>0</v>
      </c>
      <c r="O1019" s="3">
        <v>10.3</v>
      </c>
      <c r="P1019" s="3">
        <v>0.5</v>
      </c>
      <c r="Q1019" s="2">
        <v>2.52</v>
      </c>
      <c r="R1019" s="2">
        <v>1.21</v>
      </c>
      <c r="S1019" s="2">
        <v>7.02</v>
      </c>
      <c r="T1019" s="2">
        <v>9.1300000000000008</v>
      </c>
      <c r="U1019" s="2">
        <v>94.41</v>
      </c>
      <c r="V1019" s="2">
        <f>SUM(tbl_ProfitPerTruck[[#This Row],[Truck_Fuel_Cost]:[Overhead_Allocation]])+SUM(K1018:N1019)</f>
        <v>794.8599999999999</v>
      </c>
      <c r="W1019" s="2">
        <f>tbl_ProfitPerTruck[[#This Row],[Final_Invoice_Amount]]-SUM(tbl_ProfitPerTruck[[#This Row],[Direct_Labor_COGS]:[Permit_Fees_COGS]])</f>
        <v>516.80999999999995</v>
      </c>
      <c r="X1019" s="2">
        <f>tbl_ProfitPerTruck[[#This Row],[Final_Invoice_Amount]]-tbl_ProfitPerTruck[[#This Row],[TTL_COSTS]]</f>
        <v>161.80000000000007</v>
      </c>
    </row>
    <row r="1020" spans="1:24" x14ac:dyDescent="0.35">
      <c r="A1020" s="13">
        <v>45976</v>
      </c>
      <c r="B1020" s="13" t="s">
        <v>1057</v>
      </c>
      <c r="C1020" s="1" t="s">
        <v>1076</v>
      </c>
      <c r="D1020" s="1" t="s">
        <v>39</v>
      </c>
      <c r="E1020" s="1" t="s">
        <v>40</v>
      </c>
      <c r="F1020" s="1" t="s">
        <v>34</v>
      </c>
      <c r="G1020" s="1" t="s">
        <v>26</v>
      </c>
      <c r="H1020" s="2">
        <v>784.68</v>
      </c>
      <c r="I1020" s="3">
        <v>2.4</v>
      </c>
      <c r="J1020" s="2">
        <v>41.25</v>
      </c>
      <c r="K1020" s="2">
        <v>99</v>
      </c>
      <c r="L1020" s="2">
        <v>208.85</v>
      </c>
      <c r="M1020" s="2">
        <v>0</v>
      </c>
      <c r="N1020" s="2">
        <v>0</v>
      </c>
      <c r="O1020" s="3">
        <v>21.8</v>
      </c>
      <c r="P1020" s="3">
        <v>1.06</v>
      </c>
      <c r="Q1020" s="2">
        <v>4.6500000000000004</v>
      </c>
      <c r="R1020" s="2">
        <v>1.31</v>
      </c>
      <c r="S1020" s="2">
        <v>5.61</v>
      </c>
      <c r="T1020" s="2">
        <v>10.53</v>
      </c>
      <c r="U1020" s="2">
        <v>65.2</v>
      </c>
      <c r="V1020" s="2">
        <f>SUM(tbl_ProfitPerTruck[[#This Row],[Truck_Fuel_Cost]:[Overhead_Allocation]])+SUM(K1019:N1020)</f>
        <v>835</v>
      </c>
      <c r="W1020" s="2">
        <f>tbl_ProfitPerTruck[[#This Row],[Final_Invoice_Amount]]-SUM(tbl_ProfitPerTruck[[#This Row],[Direct_Labor_COGS]:[Permit_Fees_COGS]])</f>
        <v>476.82999999999993</v>
      </c>
      <c r="X1020" s="2">
        <f>tbl_ProfitPerTruck[[#This Row],[Final_Invoice_Amount]]-tbl_ProfitPerTruck[[#This Row],[TTL_COSTS]]</f>
        <v>-50.32000000000005</v>
      </c>
    </row>
    <row r="1021" spans="1:24" x14ac:dyDescent="0.35">
      <c r="A1021" s="13">
        <v>45988</v>
      </c>
      <c r="B1021" s="13" t="s">
        <v>1057</v>
      </c>
      <c r="C1021" s="1" t="s">
        <v>1077</v>
      </c>
      <c r="D1021" s="1" t="s">
        <v>80</v>
      </c>
      <c r="E1021" s="1" t="s">
        <v>29</v>
      </c>
      <c r="F1021" s="1" t="s">
        <v>34</v>
      </c>
      <c r="G1021" s="1" t="s">
        <v>52</v>
      </c>
      <c r="H1021" s="2">
        <v>708.3</v>
      </c>
      <c r="I1021" s="3">
        <v>2.85</v>
      </c>
      <c r="J1021" s="2">
        <v>42.39</v>
      </c>
      <c r="K1021" s="2">
        <v>120.74</v>
      </c>
      <c r="L1021" s="2">
        <v>95.6</v>
      </c>
      <c r="M1021" s="2">
        <v>55.74</v>
      </c>
      <c r="N1021" s="2">
        <v>0</v>
      </c>
      <c r="O1021" s="3">
        <v>26.2</v>
      </c>
      <c r="P1021" s="3">
        <v>1.2</v>
      </c>
      <c r="Q1021" s="2">
        <v>6.3</v>
      </c>
      <c r="R1021" s="2">
        <v>2.4300000000000002</v>
      </c>
      <c r="S1021" s="2">
        <v>6.18</v>
      </c>
      <c r="T1021" s="2">
        <v>11.57</v>
      </c>
      <c r="U1021" s="2">
        <v>71.16</v>
      </c>
      <c r="V1021" s="2">
        <f>SUM(tbl_ProfitPerTruck[[#This Row],[Truck_Fuel_Cost]:[Overhead_Allocation]])+SUM(K1020:N1021)</f>
        <v>677.57</v>
      </c>
      <c r="W1021" s="2">
        <f>tbl_ProfitPerTruck[[#This Row],[Final_Invoice_Amount]]-SUM(tbl_ProfitPerTruck[[#This Row],[Direct_Labor_COGS]:[Permit_Fees_COGS]])</f>
        <v>436.21999999999997</v>
      </c>
      <c r="X1021" s="2">
        <f>tbl_ProfitPerTruck[[#This Row],[Final_Invoice_Amount]]-tbl_ProfitPerTruck[[#This Row],[TTL_COSTS]]</f>
        <v>30.729999999999905</v>
      </c>
    </row>
    <row r="1022" spans="1:24" x14ac:dyDescent="0.35">
      <c r="A1022" s="13">
        <v>45978</v>
      </c>
      <c r="B1022" s="13" t="s">
        <v>1057</v>
      </c>
      <c r="C1022" s="1" t="s">
        <v>1078</v>
      </c>
      <c r="D1022" s="1" t="s">
        <v>80</v>
      </c>
      <c r="E1022" s="1" t="s">
        <v>29</v>
      </c>
      <c r="F1022" s="1" t="s">
        <v>34</v>
      </c>
      <c r="G1022" s="1" t="s">
        <v>43</v>
      </c>
      <c r="H1022" s="2">
        <v>1106.43</v>
      </c>
      <c r="I1022" s="3">
        <v>2.2599999999999998</v>
      </c>
      <c r="J1022" s="2">
        <v>48.68</v>
      </c>
      <c r="K1022" s="2">
        <v>110.18</v>
      </c>
      <c r="L1022" s="2">
        <v>161.12</v>
      </c>
      <c r="M1022" s="2">
        <v>0</v>
      </c>
      <c r="N1022" s="2">
        <v>0</v>
      </c>
      <c r="O1022" s="3">
        <v>8.1</v>
      </c>
      <c r="P1022" s="3">
        <v>0.38</v>
      </c>
      <c r="Q1022" s="2">
        <v>1.62</v>
      </c>
      <c r="R1022" s="2">
        <v>0.89</v>
      </c>
      <c r="S1022" s="2">
        <v>7.15</v>
      </c>
      <c r="T1022" s="2">
        <v>8.48</v>
      </c>
      <c r="U1022" s="2">
        <v>121.06</v>
      </c>
      <c r="V1022" s="2">
        <f>SUM(tbl_ProfitPerTruck[[#This Row],[Truck_Fuel_Cost]:[Overhead_Allocation]])+SUM(K1021:N1022)</f>
        <v>682.57999999999993</v>
      </c>
      <c r="W1022" s="2">
        <f>tbl_ProfitPerTruck[[#This Row],[Final_Invoice_Amount]]-SUM(tbl_ProfitPerTruck[[#This Row],[Direct_Labor_COGS]:[Permit_Fees_COGS]])</f>
        <v>835.13000000000011</v>
      </c>
      <c r="X1022" s="2">
        <f>tbl_ProfitPerTruck[[#This Row],[Final_Invoice_Amount]]-tbl_ProfitPerTruck[[#This Row],[TTL_COSTS]]</f>
        <v>423.85000000000014</v>
      </c>
    </row>
    <row r="1023" spans="1:24" x14ac:dyDescent="0.35">
      <c r="A1023" s="13">
        <v>45975</v>
      </c>
      <c r="B1023" s="13" t="s">
        <v>1057</v>
      </c>
      <c r="C1023" s="1" t="s">
        <v>1079</v>
      </c>
      <c r="D1023" s="1" t="s">
        <v>57</v>
      </c>
      <c r="E1023" s="1" t="s">
        <v>24</v>
      </c>
      <c r="F1023" s="1" t="s">
        <v>25</v>
      </c>
      <c r="G1023" s="1" t="s">
        <v>31</v>
      </c>
      <c r="H1023" s="2">
        <v>9860.06</v>
      </c>
      <c r="I1023" s="3">
        <v>10.33</v>
      </c>
      <c r="J1023" s="2">
        <v>41.71</v>
      </c>
      <c r="K1023" s="2">
        <v>431</v>
      </c>
      <c r="L1023" s="2">
        <v>2988.67</v>
      </c>
      <c r="M1023" s="2">
        <v>0</v>
      </c>
      <c r="N1023" s="2">
        <v>0</v>
      </c>
      <c r="O1023" s="3">
        <v>32.6</v>
      </c>
      <c r="P1023" s="3">
        <v>1.49</v>
      </c>
      <c r="Q1023" s="2">
        <v>6.42</v>
      </c>
      <c r="R1023" s="2">
        <v>1.87</v>
      </c>
      <c r="S1023" s="2">
        <v>7.22</v>
      </c>
      <c r="T1023" s="2">
        <v>11.99</v>
      </c>
      <c r="U1023" s="2">
        <v>688.69</v>
      </c>
      <c r="V1023" s="2">
        <f>SUM(tbl_ProfitPerTruck[[#This Row],[Truck_Fuel_Cost]:[Overhead_Allocation]])+SUM(K1022:N1023)</f>
        <v>4407.16</v>
      </c>
      <c r="W1023" s="2">
        <f>tbl_ProfitPerTruck[[#This Row],[Final_Invoice_Amount]]-SUM(tbl_ProfitPerTruck[[#This Row],[Direct_Labor_COGS]:[Permit_Fees_COGS]])</f>
        <v>6440.3899999999994</v>
      </c>
      <c r="X1023" s="2">
        <f>tbl_ProfitPerTruck[[#This Row],[Final_Invoice_Amount]]-tbl_ProfitPerTruck[[#This Row],[TTL_COSTS]]</f>
        <v>5452.9</v>
      </c>
    </row>
    <row r="1024" spans="1:24" x14ac:dyDescent="0.35">
      <c r="A1024" s="13">
        <v>45969</v>
      </c>
      <c r="B1024" s="13" t="s">
        <v>1057</v>
      </c>
      <c r="C1024" s="1" t="s">
        <v>1080</v>
      </c>
      <c r="D1024" s="1" t="s">
        <v>57</v>
      </c>
      <c r="E1024" s="1" t="s">
        <v>24</v>
      </c>
      <c r="F1024" s="1" t="s">
        <v>25</v>
      </c>
      <c r="G1024" s="1" t="s">
        <v>52</v>
      </c>
      <c r="H1024" s="2">
        <v>7848.9</v>
      </c>
      <c r="I1024" s="3">
        <v>5.75</v>
      </c>
      <c r="J1024" s="2">
        <v>47.13</v>
      </c>
      <c r="K1024" s="2">
        <v>270.88</v>
      </c>
      <c r="L1024" s="2">
        <v>2550.89</v>
      </c>
      <c r="M1024" s="2">
        <v>580.29999999999995</v>
      </c>
      <c r="N1024" s="2">
        <v>0</v>
      </c>
      <c r="O1024" s="3">
        <v>23.8</v>
      </c>
      <c r="P1024" s="3">
        <v>1.23</v>
      </c>
      <c r="Q1024" s="2">
        <v>4.33</v>
      </c>
      <c r="R1024" s="2">
        <v>2.5299999999999998</v>
      </c>
      <c r="S1024" s="2">
        <v>7.34</v>
      </c>
      <c r="T1024" s="2">
        <v>7.16</v>
      </c>
      <c r="U1024" s="2">
        <v>492.4</v>
      </c>
      <c r="V1024" s="2">
        <f>SUM(tbl_ProfitPerTruck[[#This Row],[Truck_Fuel_Cost]:[Overhead_Allocation]])+SUM(K1023:N1024)</f>
        <v>7335.5000000000009</v>
      </c>
      <c r="W1024" s="2">
        <f>tbl_ProfitPerTruck[[#This Row],[Final_Invoice_Amount]]-SUM(tbl_ProfitPerTruck[[#This Row],[Direct_Labor_COGS]:[Permit_Fees_COGS]])</f>
        <v>4446.83</v>
      </c>
      <c r="X1024" s="2">
        <f>tbl_ProfitPerTruck[[#This Row],[Final_Invoice_Amount]]-tbl_ProfitPerTruck[[#This Row],[TTL_COSTS]]</f>
        <v>513.39999999999873</v>
      </c>
    </row>
    <row r="1025" spans="1:24" x14ac:dyDescent="0.35">
      <c r="A1025" s="13">
        <v>45987</v>
      </c>
      <c r="B1025" s="13" t="s">
        <v>1057</v>
      </c>
      <c r="C1025" s="1" t="s">
        <v>1081</v>
      </c>
      <c r="D1025" s="1" t="s">
        <v>45</v>
      </c>
      <c r="E1025" s="1" t="s">
        <v>29</v>
      </c>
      <c r="F1025" s="1" t="s">
        <v>34</v>
      </c>
      <c r="G1025" s="1" t="s">
        <v>52</v>
      </c>
      <c r="H1025" s="2">
        <v>816.56</v>
      </c>
      <c r="I1025" s="3">
        <v>1.51</v>
      </c>
      <c r="J1025" s="2">
        <v>47.78</v>
      </c>
      <c r="K1025" s="2">
        <v>72.22</v>
      </c>
      <c r="L1025" s="2">
        <v>130.29</v>
      </c>
      <c r="M1025" s="2">
        <v>0</v>
      </c>
      <c r="N1025" s="2">
        <v>0</v>
      </c>
      <c r="O1025" s="3">
        <v>41.2</v>
      </c>
      <c r="P1025" s="3">
        <v>1.93</v>
      </c>
      <c r="Q1025" s="2">
        <v>11.35</v>
      </c>
      <c r="R1025" s="2">
        <v>2.65</v>
      </c>
      <c r="S1025" s="2">
        <v>6.46</v>
      </c>
      <c r="T1025" s="2">
        <v>7.22</v>
      </c>
      <c r="U1025" s="2">
        <v>52.25</v>
      </c>
      <c r="V1025" s="2">
        <f>SUM(tbl_ProfitPerTruck[[#This Row],[Truck_Fuel_Cost]:[Overhead_Allocation]])+SUM(K1024:N1025)</f>
        <v>3684.5099999999993</v>
      </c>
      <c r="W1025" s="2">
        <f>tbl_ProfitPerTruck[[#This Row],[Final_Invoice_Amount]]-SUM(tbl_ProfitPerTruck[[#This Row],[Direct_Labor_COGS]:[Permit_Fees_COGS]])</f>
        <v>614.04999999999995</v>
      </c>
      <c r="X1025" s="2">
        <f>tbl_ProfitPerTruck[[#This Row],[Final_Invoice_Amount]]-tbl_ProfitPerTruck[[#This Row],[TTL_COSTS]]</f>
        <v>-2867.9499999999994</v>
      </c>
    </row>
    <row r="1026" spans="1:24" x14ac:dyDescent="0.35">
      <c r="A1026" s="13">
        <v>45970</v>
      </c>
      <c r="B1026" s="13" t="s">
        <v>1057</v>
      </c>
      <c r="C1026" s="1" t="s">
        <v>1082</v>
      </c>
      <c r="D1026" s="1" t="s">
        <v>51</v>
      </c>
      <c r="E1026" s="1" t="s">
        <v>29</v>
      </c>
      <c r="F1026" s="1" t="s">
        <v>34</v>
      </c>
      <c r="G1026" s="1" t="s">
        <v>31</v>
      </c>
      <c r="H1026" s="2">
        <v>283.06</v>
      </c>
      <c r="I1026" s="3">
        <v>2.2200000000000002</v>
      </c>
      <c r="J1026" s="2">
        <v>45.71</v>
      </c>
      <c r="K1026" s="2">
        <v>101.51</v>
      </c>
      <c r="L1026" s="2">
        <v>48.39</v>
      </c>
      <c r="M1026" s="2">
        <v>0</v>
      </c>
      <c r="N1026" s="2">
        <v>0</v>
      </c>
      <c r="O1026" s="3">
        <v>16.600000000000001</v>
      </c>
      <c r="P1026" s="3">
        <v>0.93</v>
      </c>
      <c r="Q1026" s="2">
        <v>4.38</v>
      </c>
      <c r="R1026" s="2">
        <v>1.26</v>
      </c>
      <c r="S1026" s="2">
        <v>6.22</v>
      </c>
      <c r="T1026" s="2">
        <v>7.14</v>
      </c>
      <c r="U1026" s="2">
        <v>25</v>
      </c>
      <c r="V1026" s="2">
        <f>SUM(tbl_ProfitPerTruck[[#This Row],[Truck_Fuel_Cost]:[Overhead_Allocation]])+SUM(K1025:N1026)</f>
        <v>396.40999999999997</v>
      </c>
      <c r="W1026" s="2">
        <f>tbl_ProfitPerTruck[[#This Row],[Final_Invoice_Amount]]-SUM(tbl_ProfitPerTruck[[#This Row],[Direct_Labor_COGS]:[Permit_Fees_COGS]])</f>
        <v>133.16</v>
      </c>
      <c r="X1026" s="2">
        <f>tbl_ProfitPerTruck[[#This Row],[Final_Invoice_Amount]]-tbl_ProfitPerTruck[[#This Row],[TTL_COSTS]]</f>
        <v>-113.34999999999997</v>
      </c>
    </row>
    <row r="1027" spans="1:24" x14ac:dyDescent="0.35">
      <c r="A1027" s="13">
        <v>45962</v>
      </c>
      <c r="B1027" s="13" t="s">
        <v>1057</v>
      </c>
      <c r="C1027" s="1" t="s">
        <v>1083</v>
      </c>
      <c r="D1027" s="1" t="s">
        <v>72</v>
      </c>
      <c r="E1027" s="1" t="s">
        <v>29</v>
      </c>
      <c r="F1027" s="1" t="s">
        <v>30</v>
      </c>
      <c r="G1027" s="1" t="s">
        <v>43</v>
      </c>
      <c r="H1027" s="2">
        <v>262.20999999999998</v>
      </c>
      <c r="I1027" s="3">
        <v>0.61</v>
      </c>
      <c r="J1027" s="2">
        <v>45.34</v>
      </c>
      <c r="K1027" s="2">
        <v>27.69</v>
      </c>
      <c r="L1027" s="2">
        <v>19.079999999999998</v>
      </c>
      <c r="M1027" s="2">
        <v>0</v>
      </c>
      <c r="N1027" s="2">
        <v>0</v>
      </c>
      <c r="O1027" s="3">
        <v>18.399999999999999</v>
      </c>
      <c r="P1027" s="3">
        <v>0.95</v>
      </c>
      <c r="Q1027" s="2">
        <v>4.71</v>
      </c>
      <c r="R1027" s="2">
        <v>1.26</v>
      </c>
      <c r="S1027" s="2">
        <v>4.6399999999999997</v>
      </c>
      <c r="T1027" s="2">
        <v>7.01</v>
      </c>
      <c r="U1027" s="2">
        <v>25</v>
      </c>
      <c r="V1027" s="2">
        <f>SUM(tbl_ProfitPerTruck[[#This Row],[Truck_Fuel_Cost]:[Overhead_Allocation]])+SUM(K1026:N1027)</f>
        <v>239.29000000000002</v>
      </c>
      <c r="W1027" s="2">
        <f>tbl_ProfitPerTruck[[#This Row],[Final_Invoice_Amount]]-SUM(tbl_ProfitPerTruck[[#This Row],[Direct_Labor_COGS]:[Permit_Fees_COGS]])</f>
        <v>215.44</v>
      </c>
      <c r="X1027" s="2">
        <f>tbl_ProfitPerTruck[[#This Row],[Final_Invoice_Amount]]-tbl_ProfitPerTruck[[#This Row],[TTL_COSTS]]</f>
        <v>22.919999999999959</v>
      </c>
    </row>
    <row r="1028" spans="1:24" x14ac:dyDescent="0.35">
      <c r="A1028" s="13">
        <v>45971</v>
      </c>
      <c r="B1028" s="13" t="s">
        <v>1057</v>
      </c>
      <c r="C1028" s="1" t="s">
        <v>1084</v>
      </c>
      <c r="D1028" s="1" t="s">
        <v>80</v>
      </c>
      <c r="E1028" s="1" t="s">
        <v>29</v>
      </c>
      <c r="F1028" s="1" t="s">
        <v>30</v>
      </c>
      <c r="G1028" s="1" t="s">
        <v>31</v>
      </c>
      <c r="H1028" s="2">
        <v>305.74</v>
      </c>
      <c r="I1028" s="3">
        <v>0.82</v>
      </c>
      <c r="J1028" s="2">
        <v>38.159999999999997</v>
      </c>
      <c r="K1028" s="2">
        <v>31.33</v>
      </c>
      <c r="L1028" s="2">
        <v>22.93</v>
      </c>
      <c r="M1028" s="2">
        <v>0</v>
      </c>
      <c r="N1028" s="2">
        <v>0</v>
      </c>
      <c r="O1028" s="3">
        <v>20</v>
      </c>
      <c r="P1028" s="3">
        <v>1.02</v>
      </c>
      <c r="Q1028" s="2">
        <v>4.1900000000000004</v>
      </c>
      <c r="R1028" s="2">
        <v>2.06</v>
      </c>
      <c r="S1028" s="2">
        <v>5.12</v>
      </c>
      <c r="T1028" s="2">
        <v>9.7200000000000006</v>
      </c>
      <c r="U1028" s="2">
        <v>33.1</v>
      </c>
      <c r="V1028" s="2">
        <f>SUM(tbl_ProfitPerTruck[[#This Row],[Truck_Fuel_Cost]:[Overhead_Allocation]])+SUM(K1027:N1028)</f>
        <v>155.22</v>
      </c>
      <c r="W1028" s="2">
        <f>tbl_ProfitPerTruck[[#This Row],[Final_Invoice_Amount]]-SUM(tbl_ProfitPerTruck[[#This Row],[Direct_Labor_COGS]:[Permit_Fees_COGS]])</f>
        <v>251.48000000000002</v>
      </c>
      <c r="X1028" s="2">
        <f>tbl_ProfitPerTruck[[#This Row],[Final_Invoice_Amount]]-tbl_ProfitPerTruck[[#This Row],[TTL_COSTS]]</f>
        <v>150.52000000000001</v>
      </c>
    </row>
    <row r="1029" spans="1:24" x14ac:dyDescent="0.35">
      <c r="A1029" s="13">
        <v>45976</v>
      </c>
      <c r="B1029" s="13" t="s">
        <v>1057</v>
      </c>
      <c r="C1029" s="1" t="s">
        <v>1085</v>
      </c>
      <c r="D1029" s="1" t="s">
        <v>47</v>
      </c>
      <c r="E1029" s="1" t="s">
        <v>29</v>
      </c>
      <c r="F1029" s="1" t="s">
        <v>34</v>
      </c>
      <c r="G1029" s="1" t="s">
        <v>52</v>
      </c>
      <c r="H1029" s="2">
        <v>542.63</v>
      </c>
      <c r="I1029" s="3">
        <v>1.87</v>
      </c>
      <c r="J1029" s="2">
        <v>52.25</v>
      </c>
      <c r="K1029" s="2">
        <v>97.72</v>
      </c>
      <c r="L1029" s="2">
        <v>106.24</v>
      </c>
      <c r="M1029" s="2">
        <v>0</v>
      </c>
      <c r="N1029" s="2">
        <v>0</v>
      </c>
      <c r="O1029" s="3">
        <v>23.2</v>
      </c>
      <c r="P1029" s="3">
        <v>1.0900000000000001</v>
      </c>
      <c r="Q1029" s="2">
        <v>5.08</v>
      </c>
      <c r="R1029" s="2">
        <v>2.5299999999999998</v>
      </c>
      <c r="S1029" s="2">
        <v>5.16</v>
      </c>
      <c r="T1029" s="2">
        <v>10.67</v>
      </c>
      <c r="U1029" s="2">
        <v>57.22</v>
      </c>
      <c r="V1029" s="2">
        <f>SUM(tbl_ProfitPerTruck[[#This Row],[Truck_Fuel_Cost]:[Overhead_Allocation]])+SUM(K1028:N1029)</f>
        <v>338.88</v>
      </c>
      <c r="W1029" s="2">
        <f>tbl_ProfitPerTruck[[#This Row],[Final_Invoice_Amount]]-SUM(tbl_ProfitPerTruck[[#This Row],[Direct_Labor_COGS]:[Permit_Fees_COGS]])</f>
        <v>338.67</v>
      </c>
      <c r="X1029" s="2">
        <f>tbl_ProfitPerTruck[[#This Row],[Final_Invoice_Amount]]-tbl_ProfitPerTruck[[#This Row],[TTL_COSTS]]</f>
        <v>203.75</v>
      </c>
    </row>
    <row r="1030" spans="1:24" x14ac:dyDescent="0.35">
      <c r="A1030" s="13">
        <v>45980</v>
      </c>
      <c r="B1030" s="13" t="s">
        <v>1057</v>
      </c>
      <c r="C1030" s="1" t="s">
        <v>1086</v>
      </c>
      <c r="D1030" s="1" t="s">
        <v>57</v>
      </c>
      <c r="E1030" s="1" t="s">
        <v>24</v>
      </c>
      <c r="F1030" s="1" t="s">
        <v>25</v>
      </c>
      <c r="G1030" s="1" t="s">
        <v>31</v>
      </c>
      <c r="H1030" s="2">
        <v>10474.81</v>
      </c>
      <c r="I1030" s="3">
        <v>10.66</v>
      </c>
      <c r="J1030" s="2">
        <v>42.92</v>
      </c>
      <c r="K1030" s="2">
        <v>457.43</v>
      </c>
      <c r="L1030" s="2">
        <v>3652.89</v>
      </c>
      <c r="M1030" s="2">
        <v>0</v>
      </c>
      <c r="N1030" s="2">
        <v>313.69</v>
      </c>
      <c r="O1030" s="3">
        <v>8.1999999999999993</v>
      </c>
      <c r="P1030" s="3">
        <v>0.55000000000000004</v>
      </c>
      <c r="Q1030" s="2">
        <v>1.74</v>
      </c>
      <c r="R1030" s="2">
        <v>0.45</v>
      </c>
      <c r="S1030" s="2">
        <v>5.76</v>
      </c>
      <c r="T1030" s="2">
        <v>8.9700000000000006</v>
      </c>
      <c r="U1030" s="2">
        <v>1248.48</v>
      </c>
      <c r="V1030" s="2">
        <f>SUM(tbl_ProfitPerTruck[[#This Row],[Truck_Fuel_Cost]:[Overhead_Allocation]])+SUM(K1029:N1030)</f>
        <v>5893.369999999999</v>
      </c>
      <c r="W1030" s="2">
        <f>tbl_ProfitPerTruck[[#This Row],[Final_Invoice_Amount]]-SUM(tbl_ProfitPerTruck[[#This Row],[Direct_Labor_COGS]:[Permit_Fees_COGS]])</f>
        <v>6050.8</v>
      </c>
      <c r="X1030" s="2">
        <f>tbl_ProfitPerTruck[[#This Row],[Final_Invoice_Amount]]-tbl_ProfitPerTruck[[#This Row],[TTL_COSTS]]</f>
        <v>4581.4400000000005</v>
      </c>
    </row>
    <row r="1031" spans="1:24" x14ac:dyDescent="0.35">
      <c r="A1031" s="13">
        <v>45975</v>
      </c>
      <c r="B1031" s="13" t="s">
        <v>1057</v>
      </c>
      <c r="C1031" s="1" t="s">
        <v>1087</v>
      </c>
      <c r="D1031" s="1" t="s">
        <v>72</v>
      </c>
      <c r="E1031" s="1" t="s">
        <v>29</v>
      </c>
      <c r="F1031" s="1" t="s">
        <v>34</v>
      </c>
      <c r="G1031" s="1" t="s">
        <v>26</v>
      </c>
      <c r="H1031" s="2">
        <v>744.6</v>
      </c>
      <c r="I1031" s="3">
        <v>3.04</v>
      </c>
      <c r="J1031" s="2">
        <v>45.48</v>
      </c>
      <c r="K1031" s="2">
        <v>138.09</v>
      </c>
      <c r="L1031" s="2">
        <v>149.34</v>
      </c>
      <c r="M1031" s="2">
        <v>53.98</v>
      </c>
      <c r="N1031" s="2">
        <v>0</v>
      </c>
      <c r="O1031" s="3">
        <v>11.2</v>
      </c>
      <c r="P1031" s="3">
        <v>0.71</v>
      </c>
      <c r="Q1031" s="2">
        <v>2.6</v>
      </c>
      <c r="R1031" s="2">
        <v>0.83</v>
      </c>
      <c r="S1031" s="2">
        <v>5.0599999999999996</v>
      </c>
      <c r="T1031" s="2">
        <v>7.02</v>
      </c>
      <c r="U1031" s="2">
        <v>67.42</v>
      </c>
      <c r="V1031" s="2">
        <f>SUM(tbl_ProfitPerTruck[[#This Row],[Truck_Fuel_Cost]:[Overhead_Allocation]])+SUM(K1030:N1031)</f>
        <v>4848.3499999999995</v>
      </c>
      <c r="W1031" s="2">
        <f>tbl_ProfitPerTruck[[#This Row],[Final_Invoice_Amount]]-SUM(tbl_ProfitPerTruck[[#This Row],[Direct_Labor_COGS]:[Permit_Fees_COGS]])</f>
        <v>403.19</v>
      </c>
      <c r="X1031" s="2">
        <f>tbl_ProfitPerTruck[[#This Row],[Final_Invoice_Amount]]-tbl_ProfitPerTruck[[#This Row],[TTL_COSTS]]</f>
        <v>-4103.7499999999991</v>
      </c>
    </row>
    <row r="1032" spans="1:24" x14ac:dyDescent="0.35">
      <c r="A1032" s="13">
        <v>45967</v>
      </c>
      <c r="B1032" s="13" t="s">
        <v>1057</v>
      </c>
      <c r="C1032" s="1" t="s">
        <v>1088</v>
      </c>
      <c r="D1032" s="1" t="s">
        <v>42</v>
      </c>
      <c r="E1032" s="1" t="s">
        <v>24</v>
      </c>
      <c r="F1032" s="1" t="s">
        <v>34</v>
      </c>
      <c r="G1032" s="1" t="s">
        <v>35</v>
      </c>
      <c r="H1032" s="2">
        <v>852.18</v>
      </c>
      <c r="I1032" s="3">
        <v>0.7</v>
      </c>
      <c r="J1032" s="2">
        <v>45.96</v>
      </c>
      <c r="K1032" s="2">
        <v>32.17</v>
      </c>
      <c r="L1032" s="2">
        <v>118.93</v>
      </c>
      <c r="M1032" s="2">
        <v>53.27</v>
      </c>
      <c r="N1032" s="2">
        <v>0</v>
      </c>
      <c r="O1032" s="3">
        <v>4.0999999999999996</v>
      </c>
      <c r="P1032" s="3">
        <v>0.36</v>
      </c>
      <c r="Q1032" s="2">
        <v>0.77</v>
      </c>
      <c r="R1032" s="2">
        <v>0.27</v>
      </c>
      <c r="S1032" s="2">
        <v>7.03</v>
      </c>
      <c r="T1032" s="2">
        <v>10.16</v>
      </c>
      <c r="U1032" s="2">
        <v>55.15</v>
      </c>
      <c r="V1032" s="2">
        <f>SUM(tbl_ProfitPerTruck[[#This Row],[Truck_Fuel_Cost]:[Overhead_Allocation]])+SUM(K1031:N1032)</f>
        <v>619.16000000000008</v>
      </c>
      <c r="W1032" s="2">
        <f>tbl_ProfitPerTruck[[#This Row],[Final_Invoice_Amount]]-SUM(tbl_ProfitPerTruck[[#This Row],[Direct_Labor_COGS]:[Permit_Fees_COGS]])</f>
        <v>647.80999999999995</v>
      </c>
      <c r="X1032" s="2">
        <f>tbl_ProfitPerTruck[[#This Row],[Final_Invoice_Amount]]-tbl_ProfitPerTruck[[#This Row],[TTL_COSTS]]</f>
        <v>233.01999999999987</v>
      </c>
    </row>
    <row r="1033" spans="1:24" x14ac:dyDescent="0.35">
      <c r="A1033" s="13">
        <v>45979</v>
      </c>
      <c r="B1033" s="13" t="s">
        <v>1057</v>
      </c>
      <c r="C1033" s="1" t="s">
        <v>1089</v>
      </c>
      <c r="D1033" s="1" t="s">
        <v>33</v>
      </c>
      <c r="E1033" s="1" t="s">
        <v>29</v>
      </c>
      <c r="F1033" s="1" t="s">
        <v>34</v>
      </c>
      <c r="G1033" s="1" t="s">
        <v>31</v>
      </c>
      <c r="H1033" s="2">
        <v>368.13</v>
      </c>
      <c r="I1033" s="3">
        <v>1.89</v>
      </c>
      <c r="J1033" s="2">
        <v>48.81</v>
      </c>
      <c r="K1033" s="2">
        <v>92.27</v>
      </c>
      <c r="L1033" s="2">
        <v>60.69</v>
      </c>
      <c r="M1033" s="2">
        <v>0</v>
      </c>
      <c r="N1033" s="2">
        <v>0</v>
      </c>
      <c r="O1033" s="3">
        <v>22.2</v>
      </c>
      <c r="P1033" s="3">
        <v>1.04</v>
      </c>
      <c r="Q1033" s="2">
        <v>6.17</v>
      </c>
      <c r="R1033" s="2">
        <v>2.3199999999999998</v>
      </c>
      <c r="S1033" s="2">
        <v>7.19</v>
      </c>
      <c r="T1033" s="2">
        <v>9.19</v>
      </c>
      <c r="U1033" s="2">
        <v>27.26</v>
      </c>
      <c r="V1033" s="2">
        <f>SUM(tbl_ProfitPerTruck[[#This Row],[Truck_Fuel_Cost]:[Overhead_Allocation]])+SUM(K1032:N1033)</f>
        <v>409.46000000000004</v>
      </c>
      <c r="W1033" s="2">
        <f>tbl_ProfitPerTruck[[#This Row],[Final_Invoice_Amount]]-SUM(tbl_ProfitPerTruck[[#This Row],[Direct_Labor_COGS]:[Permit_Fees_COGS]])</f>
        <v>215.17000000000002</v>
      </c>
      <c r="X1033" s="2">
        <f>tbl_ProfitPerTruck[[#This Row],[Final_Invoice_Amount]]-tbl_ProfitPerTruck[[#This Row],[TTL_COSTS]]</f>
        <v>-41.330000000000041</v>
      </c>
    </row>
    <row r="1034" spans="1:24" x14ac:dyDescent="0.35">
      <c r="A1034" s="13">
        <v>45965</v>
      </c>
      <c r="B1034" s="13" t="s">
        <v>1057</v>
      </c>
      <c r="C1034" s="1" t="s">
        <v>1090</v>
      </c>
      <c r="D1034" s="1" t="s">
        <v>80</v>
      </c>
      <c r="E1034" s="1" t="s">
        <v>29</v>
      </c>
      <c r="F1034" s="1" t="s">
        <v>34</v>
      </c>
      <c r="G1034" s="1" t="s">
        <v>26</v>
      </c>
      <c r="H1034" s="2">
        <v>459.97</v>
      </c>
      <c r="I1034" s="3">
        <v>2.5499999999999998</v>
      </c>
      <c r="J1034" s="2">
        <v>48.37</v>
      </c>
      <c r="K1034" s="2">
        <v>123.44</v>
      </c>
      <c r="L1034" s="2">
        <v>95.94</v>
      </c>
      <c r="M1034" s="2">
        <v>0</v>
      </c>
      <c r="N1034" s="2">
        <v>0</v>
      </c>
      <c r="O1034" s="3">
        <v>13.9</v>
      </c>
      <c r="P1034" s="3">
        <v>0.57999999999999996</v>
      </c>
      <c r="Q1034" s="2">
        <v>3.51</v>
      </c>
      <c r="R1034" s="2">
        <v>0.9</v>
      </c>
      <c r="S1034" s="2">
        <v>5.8</v>
      </c>
      <c r="T1034" s="2">
        <v>10.23</v>
      </c>
      <c r="U1034" s="2">
        <v>35.1</v>
      </c>
      <c r="V1034" s="2">
        <f>SUM(tbl_ProfitPerTruck[[#This Row],[Truck_Fuel_Cost]:[Overhead_Allocation]])+SUM(K1033:N1034)</f>
        <v>427.88</v>
      </c>
      <c r="W1034" s="2">
        <f>tbl_ProfitPerTruck[[#This Row],[Final_Invoice_Amount]]-SUM(tbl_ProfitPerTruck[[#This Row],[Direct_Labor_COGS]:[Permit_Fees_COGS]])</f>
        <v>240.59000000000003</v>
      </c>
      <c r="X1034" s="2">
        <f>tbl_ProfitPerTruck[[#This Row],[Final_Invoice_Amount]]-tbl_ProfitPerTruck[[#This Row],[TTL_COSTS]]</f>
        <v>32.090000000000032</v>
      </c>
    </row>
    <row r="1035" spans="1:24" x14ac:dyDescent="0.35">
      <c r="A1035" s="13">
        <v>45965</v>
      </c>
      <c r="B1035" s="13" t="s">
        <v>1057</v>
      </c>
      <c r="C1035" s="1" t="s">
        <v>1091</v>
      </c>
      <c r="D1035" s="1" t="s">
        <v>51</v>
      </c>
      <c r="E1035" s="1" t="s">
        <v>29</v>
      </c>
      <c r="F1035" s="1" t="s">
        <v>34</v>
      </c>
      <c r="G1035" s="1" t="s">
        <v>26</v>
      </c>
      <c r="H1035" s="2">
        <v>764.91</v>
      </c>
      <c r="I1035" s="3">
        <v>2.02</v>
      </c>
      <c r="J1035" s="2">
        <v>46.82</v>
      </c>
      <c r="K1035" s="2">
        <v>94.55</v>
      </c>
      <c r="L1035" s="2">
        <v>176.42</v>
      </c>
      <c r="M1035" s="2">
        <v>0</v>
      </c>
      <c r="N1035" s="2">
        <v>0</v>
      </c>
      <c r="O1035" s="3">
        <v>10.9</v>
      </c>
      <c r="P1035" s="3">
        <v>0.6</v>
      </c>
      <c r="Q1035" s="2">
        <v>2.3199999999999998</v>
      </c>
      <c r="R1035" s="2">
        <v>0.67</v>
      </c>
      <c r="S1035" s="2">
        <v>6.24</v>
      </c>
      <c r="T1035" s="2">
        <v>9.42</v>
      </c>
      <c r="U1035" s="2">
        <v>79.34</v>
      </c>
      <c r="V1035" s="2">
        <f>SUM(tbl_ProfitPerTruck[[#This Row],[Truck_Fuel_Cost]:[Overhead_Allocation]])+SUM(K1034:N1035)</f>
        <v>588.34</v>
      </c>
      <c r="W1035" s="2">
        <f>tbl_ProfitPerTruck[[#This Row],[Final_Invoice_Amount]]-SUM(tbl_ProfitPerTruck[[#This Row],[Direct_Labor_COGS]:[Permit_Fees_COGS]])</f>
        <v>493.94</v>
      </c>
      <c r="X1035" s="2">
        <f>tbl_ProfitPerTruck[[#This Row],[Final_Invoice_Amount]]-tbl_ProfitPerTruck[[#This Row],[TTL_COSTS]]</f>
        <v>176.56999999999994</v>
      </c>
    </row>
    <row r="1036" spans="1:24" x14ac:dyDescent="0.35">
      <c r="A1036" s="13">
        <v>45969</v>
      </c>
      <c r="B1036" s="13" t="s">
        <v>1057</v>
      </c>
      <c r="C1036" s="1" t="s">
        <v>1092</v>
      </c>
      <c r="D1036" s="1" t="s">
        <v>42</v>
      </c>
      <c r="E1036" s="1" t="s">
        <v>24</v>
      </c>
      <c r="F1036" s="1" t="s">
        <v>25</v>
      </c>
      <c r="G1036" s="1" t="s">
        <v>31</v>
      </c>
      <c r="H1036" s="2">
        <v>9454.5499999999993</v>
      </c>
      <c r="I1036" s="3">
        <v>10.95</v>
      </c>
      <c r="J1036" s="2">
        <v>44.66</v>
      </c>
      <c r="K1036" s="2">
        <v>489.14</v>
      </c>
      <c r="L1036" s="2">
        <v>2868.09</v>
      </c>
      <c r="M1036" s="2">
        <v>482.67</v>
      </c>
      <c r="N1036" s="2">
        <v>154.15</v>
      </c>
      <c r="O1036" s="3">
        <v>13.9</v>
      </c>
      <c r="P1036" s="3">
        <v>0.6</v>
      </c>
      <c r="Q1036" s="2">
        <v>3.44</v>
      </c>
      <c r="R1036" s="2">
        <v>0.87</v>
      </c>
      <c r="S1036" s="2">
        <v>6.13</v>
      </c>
      <c r="T1036" s="2">
        <v>11.93</v>
      </c>
      <c r="U1036" s="2">
        <v>812.55</v>
      </c>
      <c r="V1036" s="2">
        <f>SUM(tbl_ProfitPerTruck[[#This Row],[Truck_Fuel_Cost]:[Overhead_Allocation]])+SUM(K1035:N1036)</f>
        <v>5099.9399999999996</v>
      </c>
      <c r="W1036" s="2">
        <f>tbl_ProfitPerTruck[[#This Row],[Final_Invoice_Amount]]-SUM(tbl_ProfitPerTruck[[#This Row],[Direct_Labor_COGS]:[Permit_Fees_COGS]])</f>
        <v>5460.4999999999991</v>
      </c>
      <c r="X1036" s="2">
        <f>tbl_ProfitPerTruck[[#This Row],[Final_Invoice_Amount]]-tbl_ProfitPerTruck[[#This Row],[TTL_COSTS]]</f>
        <v>4354.6099999999997</v>
      </c>
    </row>
    <row r="1037" spans="1:24" x14ac:dyDescent="0.35">
      <c r="A1037" s="13">
        <v>45979</v>
      </c>
      <c r="B1037" s="13" t="s">
        <v>1057</v>
      </c>
      <c r="C1037" s="1" t="s">
        <v>1093</v>
      </c>
      <c r="D1037" s="1" t="s">
        <v>42</v>
      </c>
      <c r="E1037" s="1" t="s">
        <v>24</v>
      </c>
      <c r="F1037" s="1" t="s">
        <v>25</v>
      </c>
      <c r="G1037" s="1" t="s">
        <v>52</v>
      </c>
      <c r="H1037" s="2">
        <v>7757.65</v>
      </c>
      <c r="I1037" s="3">
        <v>9.2200000000000006</v>
      </c>
      <c r="J1037" s="2">
        <v>51.27</v>
      </c>
      <c r="K1037" s="2">
        <v>472.74</v>
      </c>
      <c r="L1037" s="2">
        <v>2467.31</v>
      </c>
      <c r="M1037" s="2">
        <v>561.41999999999996</v>
      </c>
      <c r="N1037" s="2">
        <v>0</v>
      </c>
      <c r="O1037" s="3">
        <v>24.7</v>
      </c>
      <c r="P1037" s="3">
        <v>1.23</v>
      </c>
      <c r="Q1037" s="2">
        <v>5.49</v>
      </c>
      <c r="R1037" s="2">
        <v>2.72</v>
      </c>
      <c r="S1037" s="2">
        <v>6.81</v>
      </c>
      <c r="T1037" s="2">
        <v>7.32</v>
      </c>
      <c r="U1037" s="2">
        <v>754.57</v>
      </c>
      <c r="V1037" s="2">
        <f>SUM(tbl_ProfitPerTruck[[#This Row],[Truck_Fuel_Cost]:[Overhead_Allocation]])+SUM(K1036:N1037)</f>
        <v>8272.43</v>
      </c>
      <c r="W1037" s="2">
        <f>tbl_ProfitPerTruck[[#This Row],[Final_Invoice_Amount]]-SUM(tbl_ProfitPerTruck[[#This Row],[Direct_Labor_COGS]:[Permit_Fees_COGS]])</f>
        <v>4256.1799999999994</v>
      </c>
      <c r="X1037" s="2">
        <f>tbl_ProfitPerTruck[[#This Row],[Final_Invoice_Amount]]-tbl_ProfitPerTruck[[#This Row],[TTL_COSTS]]</f>
        <v>-514.78000000000065</v>
      </c>
    </row>
    <row r="1038" spans="1:24" x14ac:dyDescent="0.35">
      <c r="A1038" s="13">
        <v>45966</v>
      </c>
      <c r="B1038" s="13" t="s">
        <v>1057</v>
      </c>
      <c r="C1038" s="1" t="s">
        <v>1094</v>
      </c>
      <c r="D1038" s="1" t="s">
        <v>57</v>
      </c>
      <c r="E1038" s="1" t="s">
        <v>24</v>
      </c>
      <c r="F1038" s="1" t="s">
        <v>25</v>
      </c>
      <c r="G1038" s="1" t="s">
        <v>43</v>
      </c>
      <c r="H1038" s="2">
        <v>10592.23</v>
      </c>
      <c r="I1038" s="3">
        <v>11.96</v>
      </c>
      <c r="J1038" s="2">
        <v>51.33</v>
      </c>
      <c r="K1038" s="2">
        <v>613.79999999999995</v>
      </c>
      <c r="L1038" s="2">
        <v>3530.97</v>
      </c>
      <c r="M1038" s="2">
        <v>0</v>
      </c>
      <c r="N1038" s="2">
        <v>334.86</v>
      </c>
      <c r="O1038" s="3">
        <v>21.7</v>
      </c>
      <c r="P1038" s="3">
        <v>1.1399999999999999</v>
      </c>
      <c r="Q1038" s="2">
        <v>5.3</v>
      </c>
      <c r="R1038" s="2">
        <v>1.18</v>
      </c>
      <c r="S1038" s="2">
        <v>6.46</v>
      </c>
      <c r="T1038" s="2">
        <v>11.56</v>
      </c>
      <c r="U1038" s="2">
        <v>876.68</v>
      </c>
      <c r="V1038" s="2">
        <f>SUM(tbl_ProfitPerTruck[[#This Row],[Truck_Fuel_Cost]:[Overhead_Allocation]])+SUM(K1037:N1038)</f>
        <v>8882.2799999999988</v>
      </c>
      <c r="W1038" s="2">
        <f>tbl_ProfitPerTruck[[#This Row],[Final_Invoice_Amount]]-SUM(tbl_ProfitPerTruck[[#This Row],[Direct_Labor_COGS]:[Permit_Fees_COGS]])</f>
        <v>6112.6</v>
      </c>
      <c r="X1038" s="2">
        <f>tbl_ProfitPerTruck[[#This Row],[Final_Invoice_Amount]]-tbl_ProfitPerTruck[[#This Row],[TTL_COSTS]]</f>
        <v>1709.9500000000007</v>
      </c>
    </row>
    <row r="1039" spans="1:24" x14ac:dyDescent="0.35">
      <c r="A1039" s="13">
        <v>45985</v>
      </c>
      <c r="B1039" s="13" t="s">
        <v>1057</v>
      </c>
      <c r="C1039" s="1" t="s">
        <v>1095</v>
      </c>
      <c r="D1039" s="1" t="s">
        <v>33</v>
      </c>
      <c r="E1039" s="1" t="s">
        <v>29</v>
      </c>
      <c r="F1039" s="1" t="s">
        <v>34</v>
      </c>
      <c r="G1039" s="1" t="s">
        <v>37</v>
      </c>
      <c r="H1039" s="2">
        <v>673.56</v>
      </c>
      <c r="I1039" s="3">
        <v>1.99</v>
      </c>
      <c r="J1039" s="2">
        <v>39.049999999999997</v>
      </c>
      <c r="K1039" s="2">
        <v>77.77</v>
      </c>
      <c r="L1039" s="2">
        <v>132.38999999999999</v>
      </c>
      <c r="M1039" s="2">
        <v>0</v>
      </c>
      <c r="N1039" s="2">
        <v>0</v>
      </c>
      <c r="O1039" s="3">
        <v>18.8</v>
      </c>
      <c r="P1039" s="3">
        <v>1</v>
      </c>
      <c r="Q1039" s="2">
        <v>4.54</v>
      </c>
      <c r="R1039" s="2">
        <v>1.77</v>
      </c>
      <c r="S1039" s="2">
        <v>6.12</v>
      </c>
      <c r="T1039" s="2">
        <v>11.64</v>
      </c>
      <c r="U1039" s="2">
        <v>78.08</v>
      </c>
      <c r="V1039" s="2">
        <f>SUM(tbl_ProfitPerTruck[[#This Row],[Truck_Fuel_Cost]:[Overhead_Allocation]])+SUM(K1038:N1039)</f>
        <v>4791.9399999999996</v>
      </c>
      <c r="W1039" s="2">
        <f>tbl_ProfitPerTruck[[#This Row],[Final_Invoice_Amount]]-SUM(tbl_ProfitPerTruck[[#This Row],[Direct_Labor_COGS]:[Permit_Fees_COGS]])</f>
        <v>463.4</v>
      </c>
      <c r="X1039" s="2">
        <f>tbl_ProfitPerTruck[[#This Row],[Final_Invoice_Amount]]-tbl_ProfitPerTruck[[#This Row],[TTL_COSTS]]</f>
        <v>-4118.3799999999992</v>
      </c>
    </row>
    <row r="1040" spans="1:24" x14ac:dyDescent="0.35">
      <c r="A1040" s="13">
        <v>45965</v>
      </c>
      <c r="B1040" s="13" t="s">
        <v>1057</v>
      </c>
      <c r="C1040" s="1" t="s">
        <v>1096</v>
      </c>
      <c r="D1040" s="1" t="s">
        <v>45</v>
      </c>
      <c r="E1040" s="1" t="s">
        <v>29</v>
      </c>
      <c r="F1040" s="1" t="s">
        <v>34</v>
      </c>
      <c r="G1040" s="1" t="s">
        <v>43</v>
      </c>
      <c r="H1040" s="2">
        <v>954.66</v>
      </c>
      <c r="I1040" s="3">
        <v>1.53</v>
      </c>
      <c r="J1040" s="2">
        <v>42.99</v>
      </c>
      <c r="K1040" s="2">
        <v>65.680000000000007</v>
      </c>
      <c r="L1040" s="2">
        <v>134.6</v>
      </c>
      <c r="M1040" s="2">
        <v>0</v>
      </c>
      <c r="N1040" s="2">
        <v>0</v>
      </c>
      <c r="O1040" s="3">
        <v>20.9</v>
      </c>
      <c r="P1040" s="3">
        <v>0.88</v>
      </c>
      <c r="Q1040" s="2">
        <v>4.67</v>
      </c>
      <c r="R1040" s="2">
        <v>1.23</v>
      </c>
      <c r="S1040" s="2">
        <v>5.81</v>
      </c>
      <c r="T1040" s="2">
        <v>10.66</v>
      </c>
      <c r="U1040" s="2">
        <v>96.42</v>
      </c>
      <c r="V1040" s="2">
        <f>SUM(tbl_ProfitPerTruck[[#This Row],[Truck_Fuel_Cost]:[Overhead_Allocation]])+SUM(K1039:N1040)</f>
        <v>529.2299999999999</v>
      </c>
      <c r="W1040" s="2">
        <f>tbl_ProfitPerTruck[[#This Row],[Final_Invoice_Amount]]-SUM(tbl_ProfitPerTruck[[#This Row],[Direct_Labor_COGS]:[Permit_Fees_COGS]])</f>
        <v>754.38</v>
      </c>
      <c r="X1040" s="2">
        <f>tbl_ProfitPerTruck[[#This Row],[Final_Invoice_Amount]]-tbl_ProfitPerTruck[[#This Row],[TTL_COSTS]]</f>
        <v>425.43000000000006</v>
      </c>
    </row>
    <row r="1041" spans="1:24" x14ac:dyDescent="0.35">
      <c r="A1041" s="13">
        <v>45971</v>
      </c>
      <c r="B1041" s="13" t="s">
        <v>1057</v>
      </c>
      <c r="C1041" s="1" t="s">
        <v>1097</v>
      </c>
      <c r="D1041" s="1" t="s">
        <v>23</v>
      </c>
      <c r="E1041" s="1" t="s">
        <v>24</v>
      </c>
      <c r="F1041" s="1" t="s">
        <v>25</v>
      </c>
      <c r="G1041" s="1" t="s">
        <v>52</v>
      </c>
      <c r="H1041" s="2">
        <v>10991.31</v>
      </c>
      <c r="I1041" s="3">
        <v>5.83</v>
      </c>
      <c r="J1041" s="2">
        <v>52.94</v>
      </c>
      <c r="K1041" s="2">
        <v>308.7</v>
      </c>
      <c r="L1041" s="2">
        <v>3144.27</v>
      </c>
      <c r="M1041" s="2">
        <v>0</v>
      </c>
      <c r="N1041" s="2">
        <v>0</v>
      </c>
      <c r="O1041" s="3">
        <v>12.1</v>
      </c>
      <c r="P1041" s="3">
        <v>0.6</v>
      </c>
      <c r="Q1041" s="2">
        <v>2.5299999999999998</v>
      </c>
      <c r="R1041" s="2">
        <v>0.88</v>
      </c>
      <c r="S1041" s="2">
        <v>7.38</v>
      </c>
      <c r="T1041" s="2">
        <v>7.91</v>
      </c>
      <c r="U1041" s="2">
        <v>864.74</v>
      </c>
      <c r="V1041" s="2">
        <f>SUM(tbl_ProfitPerTruck[[#This Row],[Truck_Fuel_Cost]:[Overhead_Allocation]])+SUM(K1040:N1041)</f>
        <v>4536.6900000000005</v>
      </c>
      <c r="W1041" s="2">
        <f>tbl_ProfitPerTruck[[#This Row],[Final_Invoice_Amount]]-SUM(tbl_ProfitPerTruck[[#This Row],[Direct_Labor_COGS]:[Permit_Fees_COGS]])</f>
        <v>7538.34</v>
      </c>
      <c r="X1041" s="2">
        <f>tbl_ProfitPerTruck[[#This Row],[Final_Invoice_Amount]]-tbl_ProfitPerTruck[[#This Row],[TTL_COSTS]]</f>
        <v>6454.619999999999</v>
      </c>
    </row>
    <row r="1042" spans="1:24" x14ac:dyDescent="0.35">
      <c r="A1042" s="13">
        <v>45969</v>
      </c>
      <c r="B1042" s="13" t="s">
        <v>1057</v>
      </c>
      <c r="C1042" s="1" t="s">
        <v>1098</v>
      </c>
      <c r="D1042" s="1" t="s">
        <v>57</v>
      </c>
      <c r="E1042" s="1" t="s">
        <v>24</v>
      </c>
      <c r="F1042" s="1" t="s">
        <v>25</v>
      </c>
      <c r="G1042" s="1" t="s">
        <v>31</v>
      </c>
      <c r="H1042" s="2">
        <v>7580.71</v>
      </c>
      <c r="I1042" s="3">
        <v>8.4499999999999993</v>
      </c>
      <c r="J1042" s="2">
        <v>42.75</v>
      </c>
      <c r="K1042" s="2">
        <v>361.3</v>
      </c>
      <c r="L1042" s="2">
        <v>2859.33</v>
      </c>
      <c r="M1042" s="2">
        <v>750.87</v>
      </c>
      <c r="N1042" s="2">
        <v>301.61</v>
      </c>
      <c r="O1042" s="3">
        <v>16.7</v>
      </c>
      <c r="P1042" s="3">
        <v>0.82</v>
      </c>
      <c r="Q1042" s="2">
        <v>3.5</v>
      </c>
      <c r="R1042" s="2">
        <v>1.06</v>
      </c>
      <c r="S1042" s="2">
        <v>5.59</v>
      </c>
      <c r="T1042" s="2">
        <v>10.33</v>
      </c>
      <c r="U1042" s="2">
        <v>658.19</v>
      </c>
      <c r="V1042" s="2">
        <f>SUM(tbl_ProfitPerTruck[[#This Row],[Truck_Fuel_Cost]:[Overhead_Allocation]])+SUM(K1041:N1042)</f>
        <v>8404.75</v>
      </c>
      <c r="W1042" s="2">
        <f>tbl_ProfitPerTruck[[#This Row],[Final_Invoice_Amount]]-SUM(tbl_ProfitPerTruck[[#This Row],[Direct_Labor_COGS]:[Permit_Fees_COGS]])</f>
        <v>3307.6000000000004</v>
      </c>
      <c r="X1042" s="2">
        <f>tbl_ProfitPerTruck[[#This Row],[Final_Invoice_Amount]]-tbl_ProfitPerTruck[[#This Row],[TTL_COSTS]]</f>
        <v>-824.04</v>
      </c>
    </row>
    <row r="1043" spans="1:24" x14ac:dyDescent="0.35">
      <c r="A1043" s="13">
        <v>45988</v>
      </c>
      <c r="B1043" s="13" t="s">
        <v>1057</v>
      </c>
      <c r="C1043" s="1" t="s">
        <v>1099</v>
      </c>
      <c r="D1043" s="1" t="s">
        <v>39</v>
      </c>
      <c r="E1043" s="1" t="s">
        <v>40</v>
      </c>
      <c r="F1043" s="1" t="s">
        <v>34</v>
      </c>
      <c r="G1043" s="1" t="s">
        <v>52</v>
      </c>
      <c r="H1043" s="2">
        <v>938.58</v>
      </c>
      <c r="I1043" s="3">
        <v>2.92</v>
      </c>
      <c r="J1043" s="2">
        <v>43.45</v>
      </c>
      <c r="K1043" s="2">
        <v>127</v>
      </c>
      <c r="L1043" s="2">
        <v>137.35</v>
      </c>
      <c r="M1043" s="2">
        <v>0</v>
      </c>
      <c r="N1043" s="2">
        <v>0</v>
      </c>
      <c r="O1043" s="3">
        <v>24.4</v>
      </c>
      <c r="P1043" s="3">
        <v>1.1200000000000001</v>
      </c>
      <c r="Q1043" s="2">
        <v>5.26</v>
      </c>
      <c r="R1043" s="2">
        <v>1.86</v>
      </c>
      <c r="S1043" s="2">
        <v>5.45</v>
      </c>
      <c r="T1043" s="2">
        <v>10.11</v>
      </c>
      <c r="U1043" s="2">
        <v>65.569999999999993</v>
      </c>
      <c r="V1043" s="2">
        <f>SUM(tbl_ProfitPerTruck[[#This Row],[Truck_Fuel_Cost]:[Overhead_Allocation]])+SUM(K1042:N1043)</f>
        <v>4625.71</v>
      </c>
      <c r="W1043" s="2">
        <f>tbl_ProfitPerTruck[[#This Row],[Final_Invoice_Amount]]-SUM(tbl_ProfitPerTruck[[#This Row],[Direct_Labor_COGS]:[Permit_Fees_COGS]])</f>
        <v>674.23</v>
      </c>
      <c r="X1043" s="2">
        <f>tbl_ProfitPerTruck[[#This Row],[Final_Invoice_Amount]]-tbl_ProfitPerTruck[[#This Row],[TTL_COSTS]]</f>
        <v>-3687.13</v>
      </c>
    </row>
    <row r="1044" spans="1:24" x14ac:dyDescent="0.35">
      <c r="A1044" s="13">
        <v>45967</v>
      </c>
      <c r="B1044" s="13" t="s">
        <v>1057</v>
      </c>
      <c r="C1044" s="1" t="s">
        <v>1100</v>
      </c>
      <c r="D1044" s="1" t="s">
        <v>42</v>
      </c>
      <c r="E1044" s="1" t="s">
        <v>24</v>
      </c>
      <c r="F1044" s="1" t="s">
        <v>25</v>
      </c>
      <c r="G1044" s="1" t="s">
        <v>35</v>
      </c>
      <c r="H1044" s="2">
        <v>11292.57</v>
      </c>
      <c r="I1044" s="3">
        <v>16.420000000000002</v>
      </c>
      <c r="J1044" s="2">
        <v>46.13</v>
      </c>
      <c r="K1044" s="2">
        <v>757.48</v>
      </c>
      <c r="L1044" s="2">
        <v>4323.38</v>
      </c>
      <c r="M1044" s="2">
        <v>0</v>
      </c>
      <c r="N1044" s="2">
        <v>138.97</v>
      </c>
      <c r="O1044" s="3">
        <v>31</v>
      </c>
      <c r="P1044" s="3">
        <v>1.55</v>
      </c>
      <c r="Q1044" s="2">
        <v>6.13</v>
      </c>
      <c r="R1044" s="2">
        <v>3.31</v>
      </c>
      <c r="S1044" s="2">
        <v>7.32</v>
      </c>
      <c r="T1044" s="2">
        <v>8.68</v>
      </c>
      <c r="U1044" s="2">
        <v>1036.58</v>
      </c>
      <c r="V1044" s="2">
        <f>SUM(tbl_ProfitPerTruck[[#This Row],[Truck_Fuel_Cost]:[Overhead_Allocation]])+SUM(K1043:N1044)</f>
        <v>6546.2000000000007</v>
      </c>
      <c r="W1044" s="2">
        <f>tbl_ProfitPerTruck[[#This Row],[Final_Invoice_Amount]]-SUM(tbl_ProfitPerTruck[[#This Row],[Direct_Labor_COGS]:[Permit_Fees_COGS]])</f>
        <v>6072.7399999999989</v>
      </c>
      <c r="X1044" s="2">
        <f>tbl_ProfitPerTruck[[#This Row],[Final_Invoice_Amount]]-tbl_ProfitPerTruck[[#This Row],[TTL_COSTS]]</f>
        <v>4746.369999999999</v>
      </c>
    </row>
    <row r="1045" spans="1:24" x14ac:dyDescent="0.35">
      <c r="A1045" s="13">
        <v>45971</v>
      </c>
      <c r="B1045" s="13" t="s">
        <v>1057</v>
      </c>
      <c r="C1045" s="1" t="s">
        <v>1101</v>
      </c>
      <c r="D1045" s="1" t="s">
        <v>23</v>
      </c>
      <c r="E1045" s="1" t="s">
        <v>24</v>
      </c>
      <c r="F1045" s="1" t="s">
        <v>34</v>
      </c>
      <c r="G1045" s="1" t="s">
        <v>26</v>
      </c>
      <c r="H1045" s="2">
        <v>847.07</v>
      </c>
      <c r="I1045" s="3">
        <v>1.53</v>
      </c>
      <c r="J1045" s="2">
        <v>48.58</v>
      </c>
      <c r="K1045" s="2">
        <v>74.56</v>
      </c>
      <c r="L1045" s="2">
        <v>218.38</v>
      </c>
      <c r="M1045" s="2">
        <v>0</v>
      </c>
      <c r="N1045" s="2">
        <v>0</v>
      </c>
      <c r="O1045" s="3">
        <v>15</v>
      </c>
      <c r="P1045" s="3">
        <v>0.79</v>
      </c>
      <c r="Q1045" s="2">
        <v>3.68</v>
      </c>
      <c r="R1045" s="2">
        <v>1.52</v>
      </c>
      <c r="S1045" s="2">
        <v>5.6</v>
      </c>
      <c r="T1045" s="2">
        <v>9.02</v>
      </c>
      <c r="U1045" s="2">
        <v>78.97</v>
      </c>
      <c r="V1045" s="2">
        <f>SUM(tbl_ProfitPerTruck[[#This Row],[Truck_Fuel_Cost]:[Overhead_Allocation]])+SUM(K1044:N1045)</f>
        <v>5611.5600000000013</v>
      </c>
      <c r="W1045" s="2">
        <f>tbl_ProfitPerTruck[[#This Row],[Final_Invoice_Amount]]-SUM(tbl_ProfitPerTruck[[#This Row],[Direct_Labor_COGS]:[Permit_Fees_COGS]])</f>
        <v>554.13000000000011</v>
      </c>
      <c r="X1045" s="2">
        <f>tbl_ProfitPerTruck[[#This Row],[Final_Invoice_Amount]]-tbl_ProfitPerTruck[[#This Row],[TTL_COSTS]]</f>
        <v>-4764.4900000000016</v>
      </c>
    </row>
    <row r="1046" spans="1:24" x14ac:dyDescent="0.35">
      <c r="A1046" s="13">
        <v>45973</v>
      </c>
      <c r="B1046" s="13" t="s">
        <v>1057</v>
      </c>
      <c r="C1046" s="1" t="s">
        <v>1102</v>
      </c>
      <c r="D1046" s="1" t="s">
        <v>72</v>
      </c>
      <c r="E1046" s="1" t="s">
        <v>29</v>
      </c>
      <c r="F1046" s="1" t="s">
        <v>34</v>
      </c>
      <c r="G1046" s="1" t="s">
        <v>26</v>
      </c>
      <c r="H1046" s="2">
        <v>577.84</v>
      </c>
      <c r="I1046" s="3">
        <v>4.4400000000000004</v>
      </c>
      <c r="J1046" s="2">
        <v>43.05</v>
      </c>
      <c r="K1046" s="2">
        <v>191.2</v>
      </c>
      <c r="L1046" s="2">
        <v>85.51</v>
      </c>
      <c r="M1046" s="2">
        <v>0</v>
      </c>
      <c r="N1046" s="2">
        <v>0</v>
      </c>
      <c r="O1046" s="3">
        <v>2</v>
      </c>
      <c r="P1046" s="3">
        <v>0.15</v>
      </c>
      <c r="Q1046" s="2">
        <v>0.49</v>
      </c>
      <c r="R1046" s="2">
        <v>0.22</v>
      </c>
      <c r="S1046" s="2">
        <v>5.05</v>
      </c>
      <c r="T1046" s="2">
        <v>11.2</v>
      </c>
      <c r="U1046" s="2">
        <v>38.880000000000003</v>
      </c>
      <c r="V1046" s="2">
        <f>SUM(tbl_ProfitPerTruck[[#This Row],[Truck_Fuel_Cost]:[Overhead_Allocation]])+SUM(K1045:N1046)</f>
        <v>625.49</v>
      </c>
      <c r="W1046" s="2">
        <f>tbl_ProfitPerTruck[[#This Row],[Final_Invoice_Amount]]-SUM(tbl_ProfitPerTruck[[#This Row],[Direct_Labor_COGS]:[Permit_Fees_COGS]])</f>
        <v>301.13000000000005</v>
      </c>
      <c r="X1046" s="2">
        <f>tbl_ProfitPerTruck[[#This Row],[Final_Invoice_Amount]]-tbl_ProfitPerTruck[[#This Row],[TTL_COSTS]]</f>
        <v>-47.649999999999977</v>
      </c>
    </row>
    <row r="1047" spans="1:24" x14ac:dyDescent="0.35">
      <c r="A1047" s="13">
        <v>45975</v>
      </c>
      <c r="B1047" s="13" t="s">
        <v>1057</v>
      </c>
      <c r="C1047" s="1" t="s">
        <v>1103</v>
      </c>
      <c r="D1047" s="1" t="s">
        <v>57</v>
      </c>
      <c r="E1047" s="1" t="s">
        <v>24</v>
      </c>
      <c r="F1047" s="1" t="s">
        <v>25</v>
      </c>
      <c r="G1047" s="1" t="s">
        <v>26</v>
      </c>
      <c r="H1047" s="2">
        <v>10724.99</v>
      </c>
      <c r="I1047" s="3">
        <v>12.95</v>
      </c>
      <c r="J1047" s="2">
        <v>45.35</v>
      </c>
      <c r="K1047" s="2">
        <v>587.26</v>
      </c>
      <c r="L1047" s="2">
        <v>3906.74</v>
      </c>
      <c r="M1047" s="2">
        <v>0</v>
      </c>
      <c r="N1047" s="2">
        <v>0</v>
      </c>
      <c r="O1047" s="3">
        <v>34</v>
      </c>
      <c r="P1047" s="3">
        <v>1.59</v>
      </c>
      <c r="Q1047" s="2">
        <v>7.18</v>
      </c>
      <c r="R1047" s="2">
        <v>2.38</v>
      </c>
      <c r="S1047" s="2">
        <v>6.69</v>
      </c>
      <c r="T1047" s="2">
        <v>8.3800000000000008</v>
      </c>
      <c r="U1047" s="2">
        <v>1103.3900000000001</v>
      </c>
      <c r="V1047" s="2">
        <f>SUM(tbl_ProfitPerTruck[[#This Row],[Truck_Fuel_Cost]:[Overhead_Allocation]])+SUM(K1046:N1047)</f>
        <v>5898.7300000000005</v>
      </c>
      <c r="W1047" s="2">
        <f>tbl_ProfitPerTruck[[#This Row],[Final_Invoice_Amount]]-SUM(tbl_ProfitPerTruck[[#This Row],[Direct_Labor_COGS]:[Permit_Fees_COGS]])</f>
        <v>6230.99</v>
      </c>
      <c r="X1047" s="2">
        <f>tbl_ProfitPerTruck[[#This Row],[Final_Invoice_Amount]]-tbl_ProfitPerTruck[[#This Row],[TTL_COSTS]]</f>
        <v>4826.2599999999993</v>
      </c>
    </row>
    <row r="1048" spans="1:24" x14ac:dyDescent="0.35">
      <c r="A1048" s="13">
        <v>45979</v>
      </c>
      <c r="B1048" s="13" t="s">
        <v>1057</v>
      </c>
      <c r="C1048" s="1" t="s">
        <v>1104</v>
      </c>
      <c r="D1048" s="1" t="s">
        <v>42</v>
      </c>
      <c r="E1048" s="1" t="s">
        <v>24</v>
      </c>
      <c r="F1048" s="1" t="s">
        <v>25</v>
      </c>
      <c r="G1048" s="1" t="s">
        <v>31</v>
      </c>
      <c r="H1048" s="2">
        <v>8450.7800000000007</v>
      </c>
      <c r="I1048" s="3">
        <v>13.32</v>
      </c>
      <c r="J1048" s="2">
        <v>42.04</v>
      </c>
      <c r="K1048" s="2">
        <v>559.87</v>
      </c>
      <c r="L1048" s="2">
        <v>2699.44</v>
      </c>
      <c r="M1048" s="2">
        <v>0</v>
      </c>
      <c r="N1048" s="2">
        <v>104.67</v>
      </c>
      <c r="O1048" s="3">
        <v>25.7</v>
      </c>
      <c r="P1048" s="3">
        <v>1.35</v>
      </c>
      <c r="Q1048" s="2">
        <v>5.37</v>
      </c>
      <c r="R1048" s="2">
        <v>2.2200000000000002</v>
      </c>
      <c r="S1048" s="2">
        <v>5.67</v>
      </c>
      <c r="T1048" s="2">
        <v>11.8</v>
      </c>
      <c r="U1048" s="2">
        <v>676.93</v>
      </c>
      <c r="V1048" s="2">
        <f>SUM(tbl_ProfitPerTruck[[#This Row],[Truck_Fuel_Cost]:[Overhead_Allocation]])+SUM(K1047:N1048)</f>
        <v>8559.9699999999993</v>
      </c>
      <c r="W1048" s="2">
        <f>tbl_ProfitPerTruck[[#This Row],[Final_Invoice_Amount]]-SUM(tbl_ProfitPerTruck[[#This Row],[Direct_Labor_COGS]:[Permit_Fees_COGS]])</f>
        <v>5086.8000000000011</v>
      </c>
      <c r="X1048" s="2">
        <f>tbl_ProfitPerTruck[[#This Row],[Final_Invoice_Amount]]-tbl_ProfitPerTruck[[#This Row],[TTL_COSTS]]</f>
        <v>-109.18999999999869</v>
      </c>
    </row>
    <row r="1049" spans="1:24" x14ac:dyDescent="0.35">
      <c r="A1049" s="13">
        <v>45979</v>
      </c>
      <c r="B1049" s="13" t="s">
        <v>1057</v>
      </c>
      <c r="C1049" s="1" t="s">
        <v>1105</v>
      </c>
      <c r="D1049" s="1" t="s">
        <v>39</v>
      </c>
      <c r="E1049" s="1" t="s">
        <v>40</v>
      </c>
      <c r="F1049" s="1" t="s">
        <v>34</v>
      </c>
      <c r="G1049" s="1" t="s">
        <v>52</v>
      </c>
      <c r="H1049" s="2">
        <v>1098.8599999999999</v>
      </c>
      <c r="I1049" s="3">
        <v>1.59</v>
      </c>
      <c r="J1049" s="2">
        <v>51</v>
      </c>
      <c r="K1049" s="2">
        <v>81.290000000000006</v>
      </c>
      <c r="L1049" s="2">
        <v>150.84</v>
      </c>
      <c r="M1049" s="2">
        <v>0</v>
      </c>
      <c r="N1049" s="2">
        <v>0</v>
      </c>
      <c r="O1049" s="3">
        <v>11.8</v>
      </c>
      <c r="P1049" s="3">
        <v>0.55000000000000004</v>
      </c>
      <c r="Q1049" s="2">
        <v>2.13</v>
      </c>
      <c r="R1049" s="2">
        <v>1.21</v>
      </c>
      <c r="S1049" s="2">
        <v>6.38</v>
      </c>
      <c r="T1049" s="2">
        <v>11.09</v>
      </c>
      <c r="U1049" s="2">
        <v>95.97</v>
      </c>
      <c r="V1049" s="2">
        <f>SUM(tbl_ProfitPerTruck[[#This Row],[Truck_Fuel_Cost]:[Overhead_Allocation]])+SUM(K1048:N1049)</f>
        <v>3712.8900000000003</v>
      </c>
      <c r="W1049" s="2">
        <f>tbl_ProfitPerTruck[[#This Row],[Final_Invoice_Amount]]-SUM(tbl_ProfitPerTruck[[#This Row],[Direct_Labor_COGS]:[Permit_Fees_COGS]])</f>
        <v>866.7299999999999</v>
      </c>
      <c r="X1049" s="2">
        <f>tbl_ProfitPerTruck[[#This Row],[Final_Invoice_Amount]]-tbl_ProfitPerTruck[[#This Row],[TTL_COSTS]]</f>
        <v>-2614.0300000000007</v>
      </c>
    </row>
    <row r="1050" spans="1:24" x14ac:dyDescent="0.35">
      <c r="A1050" s="13">
        <v>45987</v>
      </c>
      <c r="B1050" s="13" t="s">
        <v>1057</v>
      </c>
      <c r="C1050" s="1" t="s">
        <v>1106</v>
      </c>
      <c r="D1050" s="1" t="s">
        <v>33</v>
      </c>
      <c r="E1050" s="1" t="s">
        <v>29</v>
      </c>
      <c r="F1050" s="1" t="s">
        <v>34</v>
      </c>
      <c r="G1050" s="1" t="s">
        <v>52</v>
      </c>
      <c r="H1050" s="2">
        <v>988.89</v>
      </c>
      <c r="I1050" s="3">
        <v>1.71</v>
      </c>
      <c r="J1050" s="2">
        <v>48.57</v>
      </c>
      <c r="K1050" s="2">
        <v>83.21</v>
      </c>
      <c r="L1050" s="2">
        <v>129.5</v>
      </c>
      <c r="M1050" s="2">
        <v>0</v>
      </c>
      <c r="N1050" s="2">
        <v>0</v>
      </c>
      <c r="O1050" s="3">
        <v>20</v>
      </c>
      <c r="P1050" s="3">
        <v>0.93</v>
      </c>
      <c r="Q1050" s="2">
        <v>5.26</v>
      </c>
      <c r="R1050" s="2">
        <v>1.03</v>
      </c>
      <c r="S1050" s="2">
        <v>4.84</v>
      </c>
      <c r="T1050" s="2">
        <v>11.95</v>
      </c>
      <c r="U1050" s="2">
        <v>75.97</v>
      </c>
      <c r="V1050" s="2">
        <f>SUM(tbl_ProfitPerTruck[[#This Row],[Truck_Fuel_Cost]:[Overhead_Allocation]])+SUM(K1049:N1050)</f>
        <v>543.89</v>
      </c>
      <c r="W1050" s="2">
        <f>tbl_ProfitPerTruck[[#This Row],[Final_Invoice_Amount]]-SUM(tbl_ProfitPerTruck[[#This Row],[Direct_Labor_COGS]:[Permit_Fees_COGS]])</f>
        <v>776.18000000000006</v>
      </c>
      <c r="X1050" s="2">
        <f>tbl_ProfitPerTruck[[#This Row],[Final_Invoice_Amount]]-tbl_ProfitPerTruck[[#This Row],[TTL_COSTS]]</f>
        <v>445</v>
      </c>
    </row>
    <row r="1051" spans="1:24" x14ac:dyDescent="0.35">
      <c r="A1051" s="13">
        <v>45980</v>
      </c>
      <c r="B1051" s="13" t="s">
        <v>1057</v>
      </c>
      <c r="C1051" s="1" t="s">
        <v>1107</v>
      </c>
      <c r="D1051" s="1" t="s">
        <v>42</v>
      </c>
      <c r="E1051" s="1" t="s">
        <v>24</v>
      </c>
      <c r="F1051" s="1" t="s">
        <v>25</v>
      </c>
      <c r="G1051" s="1" t="s">
        <v>43</v>
      </c>
      <c r="H1051" s="2">
        <v>7910.4</v>
      </c>
      <c r="I1051" s="3">
        <v>13.4</v>
      </c>
      <c r="J1051" s="2">
        <v>40.42</v>
      </c>
      <c r="K1051" s="2">
        <v>541.62</v>
      </c>
      <c r="L1051" s="2">
        <v>2637.92</v>
      </c>
      <c r="M1051" s="2">
        <v>0</v>
      </c>
      <c r="N1051" s="2">
        <v>89.3</v>
      </c>
      <c r="O1051" s="3">
        <v>12.6</v>
      </c>
      <c r="P1051" s="3">
        <v>0.56000000000000005</v>
      </c>
      <c r="Q1051" s="2">
        <v>2.93</v>
      </c>
      <c r="R1051" s="2">
        <v>1.04</v>
      </c>
      <c r="S1051" s="2">
        <v>7.5</v>
      </c>
      <c r="T1051" s="2">
        <v>8.94</v>
      </c>
      <c r="U1051" s="2">
        <v>658.3</v>
      </c>
      <c r="V1051" s="2">
        <f>SUM(tbl_ProfitPerTruck[[#This Row],[Truck_Fuel_Cost]:[Overhead_Allocation]])+SUM(K1050:N1051)</f>
        <v>4160.26</v>
      </c>
      <c r="W1051" s="2">
        <f>tbl_ProfitPerTruck[[#This Row],[Final_Invoice_Amount]]-SUM(tbl_ProfitPerTruck[[#This Row],[Direct_Labor_COGS]:[Permit_Fees_COGS]])</f>
        <v>4641.5599999999995</v>
      </c>
      <c r="X1051" s="2">
        <f>tbl_ProfitPerTruck[[#This Row],[Final_Invoice_Amount]]-tbl_ProfitPerTruck[[#This Row],[TTL_COSTS]]</f>
        <v>3750.1399999999994</v>
      </c>
    </row>
    <row r="1052" spans="1:24" x14ac:dyDescent="0.35">
      <c r="A1052" s="13">
        <v>45962</v>
      </c>
      <c r="B1052" s="13" t="s">
        <v>1057</v>
      </c>
      <c r="C1052" s="1" t="s">
        <v>1108</v>
      </c>
      <c r="D1052" s="1" t="s">
        <v>51</v>
      </c>
      <c r="E1052" s="1" t="s">
        <v>29</v>
      </c>
      <c r="F1052" s="1" t="s">
        <v>34</v>
      </c>
      <c r="G1052" s="1" t="s">
        <v>52</v>
      </c>
      <c r="H1052" s="2">
        <v>678.75</v>
      </c>
      <c r="I1052" s="3">
        <v>3.63</v>
      </c>
      <c r="J1052" s="2">
        <v>46.64</v>
      </c>
      <c r="K1052" s="2">
        <v>169.52</v>
      </c>
      <c r="L1052" s="2">
        <v>68.86</v>
      </c>
      <c r="M1052" s="2">
        <v>0</v>
      </c>
      <c r="N1052" s="2">
        <v>0</v>
      </c>
      <c r="O1052" s="3">
        <v>24.9</v>
      </c>
      <c r="P1052" s="3">
        <v>1.22</v>
      </c>
      <c r="Q1052" s="2">
        <v>4.72</v>
      </c>
      <c r="R1052" s="2">
        <v>2.61</v>
      </c>
      <c r="S1052" s="2">
        <v>7.47</v>
      </c>
      <c r="T1052" s="2">
        <v>9.66</v>
      </c>
      <c r="U1052" s="2">
        <v>68.53</v>
      </c>
      <c r="V1052" s="2">
        <f>SUM(tbl_ProfitPerTruck[[#This Row],[Truck_Fuel_Cost]:[Overhead_Allocation]])+SUM(K1051:N1052)</f>
        <v>3600.21</v>
      </c>
      <c r="W1052" s="2">
        <f>tbl_ProfitPerTruck[[#This Row],[Final_Invoice_Amount]]-SUM(tbl_ProfitPerTruck[[#This Row],[Direct_Labor_COGS]:[Permit_Fees_COGS]])</f>
        <v>440.37</v>
      </c>
      <c r="X1052" s="2">
        <f>tbl_ProfitPerTruck[[#This Row],[Final_Invoice_Amount]]-tbl_ProfitPerTruck[[#This Row],[TTL_COSTS]]</f>
        <v>-2921.46</v>
      </c>
    </row>
    <row r="1053" spans="1:24" x14ac:dyDescent="0.35">
      <c r="A1053" s="13">
        <v>45983</v>
      </c>
      <c r="B1053" s="13" t="s">
        <v>1057</v>
      </c>
      <c r="C1053" s="1" t="s">
        <v>1109</v>
      </c>
      <c r="D1053" s="1" t="s">
        <v>28</v>
      </c>
      <c r="E1053" s="1" t="s">
        <v>29</v>
      </c>
      <c r="F1053" s="1" t="s">
        <v>34</v>
      </c>
      <c r="G1053" s="1" t="s">
        <v>35</v>
      </c>
      <c r="H1053" s="2">
        <v>1021.39</v>
      </c>
      <c r="I1053" s="3">
        <v>2.2000000000000002</v>
      </c>
      <c r="J1053" s="2">
        <v>52.83</v>
      </c>
      <c r="K1053" s="2">
        <v>116.07</v>
      </c>
      <c r="L1053" s="2">
        <v>228.74</v>
      </c>
      <c r="M1053" s="2">
        <v>0</v>
      </c>
      <c r="N1053" s="2">
        <v>0</v>
      </c>
      <c r="O1053" s="3">
        <v>11.9</v>
      </c>
      <c r="P1053" s="3">
        <v>0.7</v>
      </c>
      <c r="Q1053" s="2">
        <v>2.1800000000000002</v>
      </c>
      <c r="R1053" s="2">
        <v>0.93</v>
      </c>
      <c r="S1053" s="2">
        <v>6.85</v>
      </c>
      <c r="T1053" s="2">
        <v>11.07</v>
      </c>
      <c r="U1053" s="2">
        <v>118.11</v>
      </c>
      <c r="V1053" s="2">
        <f>SUM(tbl_ProfitPerTruck[[#This Row],[Truck_Fuel_Cost]:[Overhead_Allocation]])+SUM(K1052:N1053)</f>
        <v>722.33</v>
      </c>
      <c r="W1053" s="2">
        <f>tbl_ProfitPerTruck[[#This Row],[Final_Invoice_Amount]]-SUM(tbl_ProfitPerTruck[[#This Row],[Direct_Labor_COGS]:[Permit_Fees_COGS]])</f>
        <v>676.57999999999993</v>
      </c>
      <c r="X1053" s="2">
        <f>tbl_ProfitPerTruck[[#This Row],[Final_Invoice_Amount]]-tbl_ProfitPerTruck[[#This Row],[TTL_COSTS]]</f>
        <v>299.05999999999995</v>
      </c>
    </row>
    <row r="1054" spans="1:24" x14ac:dyDescent="0.35">
      <c r="A1054" s="13">
        <v>45964</v>
      </c>
      <c r="B1054" s="13" t="s">
        <v>1057</v>
      </c>
      <c r="C1054" s="1" t="s">
        <v>1110</v>
      </c>
      <c r="D1054" s="1" t="s">
        <v>51</v>
      </c>
      <c r="E1054" s="1" t="s">
        <v>29</v>
      </c>
      <c r="F1054" s="1" t="s">
        <v>30</v>
      </c>
      <c r="G1054" s="1" t="s">
        <v>35</v>
      </c>
      <c r="H1054" s="2">
        <v>350.37</v>
      </c>
      <c r="I1054" s="3">
        <v>0.73</v>
      </c>
      <c r="J1054" s="2">
        <v>50.62</v>
      </c>
      <c r="K1054" s="2">
        <v>36.880000000000003</v>
      </c>
      <c r="L1054" s="2">
        <v>18.670000000000002</v>
      </c>
      <c r="M1054" s="2">
        <v>0</v>
      </c>
      <c r="N1054" s="2">
        <v>0</v>
      </c>
      <c r="O1054" s="3">
        <v>20.2</v>
      </c>
      <c r="P1054" s="3">
        <v>1</v>
      </c>
      <c r="Q1054" s="2">
        <v>4.6399999999999997</v>
      </c>
      <c r="R1054" s="2">
        <v>2.35</v>
      </c>
      <c r="S1054" s="2">
        <v>6.74</v>
      </c>
      <c r="T1054" s="2">
        <v>10.65</v>
      </c>
      <c r="U1054" s="2">
        <v>25</v>
      </c>
      <c r="V1054" s="2">
        <f>SUM(tbl_ProfitPerTruck[[#This Row],[Truck_Fuel_Cost]:[Overhead_Allocation]])+SUM(K1053:N1054)</f>
        <v>449.74</v>
      </c>
      <c r="W1054" s="2">
        <f>tbl_ProfitPerTruck[[#This Row],[Final_Invoice_Amount]]-SUM(tbl_ProfitPerTruck[[#This Row],[Direct_Labor_COGS]:[Permit_Fees_COGS]])</f>
        <v>294.82</v>
      </c>
      <c r="X1054" s="2">
        <f>tbl_ProfitPerTruck[[#This Row],[Final_Invoice_Amount]]-tbl_ProfitPerTruck[[#This Row],[TTL_COSTS]]</f>
        <v>-99.37</v>
      </c>
    </row>
    <row r="1055" spans="1:24" x14ac:dyDescent="0.35">
      <c r="A1055" s="13">
        <v>45988</v>
      </c>
      <c r="B1055" s="13" t="s">
        <v>1057</v>
      </c>
      <c r="C1055" s="1" t="s">
        <v>1111</v>
      </c>
      <c r="D1055" s="1" t="s">
        <v>57</v>
      </c>
      <c r="E1055" s="1" t="s">
        <v>24</v>
      </c>
      <c r="F1055" s="1" t="s">
        <v>34</v>
      </c>
      <c r="G1055" s="1" t="s">
        <v>26</v>
      </c>
      <c r="H1055" s="2">
        <v>1044.92</v>
      </c>
      <c r="I1055" s="3">
        <v>2.15</v>
      </c>
      <c r="J1055" s="2">
        <v>41.51</v>
      </c>
      <c r="K1055" s="2">
        <v>89.32</v>
      </c>
      <c r="L1055" s="2">
        <v>181.86</v>
      </c>
      <c r="M1055" s="2">
        <v>0</v>
      </c>
      <c r="N1055" s="2">
        <v>0</v>
      </c>
      <c r="O1055" s="3">
        <v>9.6999999999999993</v>
      </c>
      <c r="P1055" s="3">
        <v>0.41</v>
      </c>
      <c r="Q1055" s="2">
        <v>1.87</v>
      </c>
      <c r="R1055" s="2">
        <v>1.07</v>
      </c>
      <c r="S1055" s="2">
        <v>6.17</v>
      </c>
      <c r="T1055" s="2">
        <v>11.31</v>
      </c>
      <c r="U1055" s="2">
        <v>114.8</v>
      </c>
      <c r="V1055" s="2">
        <f>SUM(tbl_ProfitPerTruck[[#This Row],[Truck_Fuel_Cost]:[Overhead_Allocation]])+SUM(K1054:N1055)</f>
        <v>461.95000000000005</v>
      </c>
      <c r="W1055" s="2">
        <f>tbl_ProfitPerTruck[[#This Row],[Final_Invoice_Amount]]-SUM(tbl_ProfitPerTruck[[#This Row],[Direct_Labor_COGS]:[Permit_Fees_COGS]])</f>
        <v>773.74</v>
      </c>
      <c r="X1055" s="2">
        <f>tbl_ProfitPerTruck[[#This Row],[Final_Invoice_Amount]]-tbl_ProfitPerTruck[[#This Row],[TTL_COSTS]]</f>
        <v>582.97</v>
      </c>
    </row>
    <row r="1056" spans="1:24" x14ac:dyDescent="0.35">
      <c r="A1056" s="13">
        <v>45980</v>
      </c>
      <c r="B1056" s="13" t="s">
        <v>1057</v>
      </c>
      <c r="C1056" s="1" t="s">
        <v>1112</v>
      </c>
      <c r="D1056" s="1" t="s">
        <v>42</v>
      </c>
      <c r="E1056" s="1" t="s">
        <v>24</v>
      </c>
      <c r="F1056" s="1" t="s">
        <v>34</v>
      </c>
      <c r="G1056" s="1" t="s">
        <v>26</v>
      </c>
      <c r="H1056" s="2">
        <v>808.13</v>
      </c>
      <c r="I1056" s="3">
        <v>1.88</v>
      </c>
      <c r="J1056" s="2">
        <v>44.91</v>
      </c>
      <c r="K1056" s="2">
        <v>84.26</v>
      </c>
      <c r="L1056" s="2">
        <v>99.89</v>
      </c>
      <c r="M1056" s="2">
        <v>0</v>
      </c>
      <c r="N1056" s="2">
        <v>0</v>
      </c>
      <c r="O1056" s="3">
        <v>19.3</v>
      </c>
      <c r="P1056" s="3">
        <v>1.07</v>
      </c>
      <c r="Q1056" s="2">
        <v>5.38</v>
      </c>
      <c r="R1056" s="2">
        <v>1.22</v>
      </c>
      <c r="S1056" s="2">
        <v>7.09</v>
      </c>
      <c r="T1056" s="2">
        <v>8.9499999999999993</v>
      </c>
      <c r="U1056" s="2">
        <v>66.98</v>
      </c>
      <c r="V1056" s="2">
        <f>SUM(tbl_ProfitPerTruck[[#This Row],[Truck_Fuel_Cost]:[Overhead_Allocation]])+SUM(K1055:N1056)</f>
        <v>544.95000000000005</v>
      </c>
      <c r="W1056" s="2">
        <f>tbl_ProfitPerTruck[[#This Row],[Final_Invoice_Amount]]-SUM(tbl_ProfitPerTruck[[#This Row],[Direct_Labor_COGS]:[Permit_Fees_COGS]])</f>
        <v>623.98</v>
      </c>
      <c r="X1056" s="2">
        <f>tbl_ProfitPerTruck[[#This Row],[Final_Invoice_Amount]]-tbl_ProfitPerTruck[[#This Row],[TTL_COSTS]]</f>
        <v>263.17999999999995</v>
      </c>
    </row>
    <row r="1057" spans="1:24" x14ac:dyDescent="0.35">
      <c r="A1057" s="13">
        <v>45968</v>
      </c>
      <c r="B1057" s="13" t="s">
        <v>1057</v>
      </c>
      <c r="C1057" s="1" t="s">
        <v>1113</v>
      </c>
      <c r="D1057" s="1" t="s">
        <v>47</v>
      </c>
      <c r="E1057" s="1" t="s">
        <v>29</v>
      </c>
      <c r="F1057" s="1" t="s">
        <v>30</v>
      </c>
      <c r="G1057" s="1" t="s">
        <v>52</v>
      </c>
      <c r="H1057" s="2">
        <v>291.95999999999998</v>
      </c>
      <c r="I1057" s="3">
        <v>0.44</v>
      </c>
      <c r="J1057" s="2">
        <v>44.05</v>
      </c>
      <c r="K1057" s="2">
        <v>19.38</v>
      </c>
      <c r="L1057" s="2">
        <v>22.63</v>
      </c>
      <c r="M1057" s="2">
        <v>0</v>
      </c>
      <c r="N1057" s="2">
        <v>0</v>
      </c>
      <c r="O1057" s="3">
        <v>21</v>
      </c>
      <c r="P1057" s="3">
        <v>1.03</v>
      </c>
      <c r="Q1057" s="2">
        <v>4.93</v>
      </c>
      <c r="R1057" s="2">
        <v>2.31</v>
      </c>
      <c r="S1057" s="2">
        <v>4.8</v>
      </c>
      <c r="T1057" s="2">
        <v>8.74</v>
      </c>
      <c r="U1057" s="2">
        <v>26.95</v>
      </c>
      <c r="V1057" s="2">
        <f>SUM(tbl_ProfitPerTruck[[#This Row],[Truck_Fuel_Cost]:[Overhead_Allocation]])+SUM(K1056:N1057)</f>
        <v>273.89</v>
      </c>
      <c r="W1057" s="2">
        <f>tbl_ProfitPerTruck[[#This Row],[Final_Invoice_Amount]]-SUM(tbl_ProfitPerTruck[[#This Row],[Direct_Labor_COGS]:[Permit_Fees_COGS]])</f>
        <v>249.95</v>
      </c>
      <c r="X1057" s="2">
        <f>tbl_ProfitPerTruck[[#This Row],[Final_Invoice_Amount]]-tbl_ProfitPerTruck[[#This Row],[TTL_COSTS]]</f>
        <v>18.069999999999993</v>
      </c>
    </row>
    <row r="1058" spans="1:24" x14ac:dyDescent="0.35">
      <c r="A1058" s="13">
        <v>45979</v>
      </c>
      <c r="B1058" s="13" t="s">
        <v>1057</v>
      </c>
      <c r="C1058" s="1" t="s">
        <v>1114</v>
      </c>
      <c r="D1058" s="1" t="s">
        <v>49</v>
      </c>
      <c r="E1058" s="1" t="s">
        <v>29</v>
      </c>
      <c r="F1058" s="1" t="s">
        <v>34</v>
      </c>
      <c r="G1058" s="1" t="s">
        <v>52</v>
      </c>
      <c r="H1058" s="2">
        <v>978.61</v>
      </c>
      <c r="I1058" s="3">
        <v>2.44</v>
      </c>
      <c r="J1058" s="2">
        <v>51.69</v>
      </c>
      <c r="K1058" s="2">
        <v>125.96</v>
      </c>
      <c r="L1058" s="2">
        <v>103.78</v>
      </c>
      <c r="M1058" s="2">
        <v>0</v>
      </c>
      <c r="N1058" s="2">
        <v>0</v>
      </c>
      <c r="O1058" s="3">
        <v>30.4</v>
      </c>
      <c r="P1058" s="3">
        <v>1.4</v>
      </c>
      <c r="Q1058" s="2">
        <v>7.25</v>
      </c>
      <c r="R1058" s="2">
        <v>3.09</v>
      </c>
      <c r="S1058" s="2">
        <v>5.45</v>
      </c>
      <c r="T1058" s="2">
        <v>9.42</v>
      </c>
      <c r="U1058" s="2">
        <v>106.52</v>
      </c>
      <c r="V1058" s="2">
        <f>SUM(tbl_ProfitPerTruck[[#This Row],[Truck_Fuel_Cost]:[Overhead_Allocation]])+SUM(K1057:N1058)</f>
        <v>403.48</v>
      </c>
      <c r="W1058" s="2">
        <f>tbl_ProfitPerTruck[[#This Row],[Final_Invoice_Amount]]-SUM(tbl_ProfitPerTruck[[#This Row],[Direct_Labor_COGS]:[Permit_Fees_COGS]])</f>
        <v>748.87</v>
      </c>
      <c r="X1058" s="2">
        <f>tbl_ProfitPerTruck[[#This Row],[Final_Invoice_Amount]]-tbl_ProfitPerTruck[[#This Row],[TTL_COSTS]]</f>
        <v>575.13</v>
      </c>
    </row>
    <row r="1059" spans="1:24" x14ac:dyDescent="0.35">
      <c r="A1059" s="13">
        <v>45978</v>
      </c>
      <c r="B1059" s="13" t="s">
        <v>1057</v>
      </c>
      <c r="C1059" s="1" t="s">
        <v>1115</v>
      </c>
      <c r="D1059" s="1" t="s">
        <v>72</v>
      </c>
      <c r="E1059" s="1" t="s">
        <v>29</v>
      </c>
      <c r="F1059" s="1" t="s">
        <v>34</v>
      </c>
      <c r="G1059" s="1" t="s">
        <v>31</v>
      </c>
      <c r="H1059" s="2">
        <v>788.71</v>
      </c>
      <c r="I1059" s="3">
        <v>0.99</v>
      </c>
      <c r="J1059" s="2">
        <v>45.18</v>
      </c>
      <c r="K1059" s="2">
        <v>44.52</v>
      </c>
      <c r="L1059" s="2">
        <v>155.22999999999999</v>
      </c>
      <c r="M1059" s="2">
        <v>0</v>
      </c>
      <c r="N1059" s="2">
        <v>0</v>
      </c>
      <c r="O1059" s="3">
        <v>24.7</v>
      </c>
      <c r="P1059" s="3">
        <v>1.26</v>
      </c>
      <c r="Q1059" s="2">
        <v>5.23</v>
      </c>
      <c r="R1059" s="2">
        <v>2.0699999999999998</v>
      </c>
      <c r="S1059" s="2">
        <v>7.41</v>
      </c>
      <c r="T1059" s="2">
        <v>10.36</v>
      </c>
      <c r="U1059" s="2">
        <v>54.6</v>
      </c>
      <c r="V1059" s="2">
        <f>SUM(tbl_ProfitPerTruck[[#This Row],[Truck_Fuel_Cost]:[Overhead_Allocation]])+SUM(K1058:N1059)</f>
        <v>509.16</v>
      </c>
      <c r="W1059" s="2">
        <f>tbl_ProfitPerTruck[[#This Row],[Final_Invoice_Amount]]-SUM(tbl_ProfitPerTruck[[#This Row],[Direct_Labor_COGS]:[Permit_Fees_COGS]])</f>
        <v>588.96</v>
      </c>
      <c r="X1059" s="2">
        <f>tbl_ProfitPerTruck[[#This Row],[Final_Invoice_Amount]]-tbl_ProfitPerTruck[[#This Row],[TTL_COSTS]]</f>
        <v>279.55</v>
      </c>
    </row>
    <row r="1060" spans="1:24" x14ac:dyDescent="0.35">
      <c r="A1060" s="13">
        <v>45976</v>
      </c>
      <c r="B1060" s="13" t="s">
        <v>1057</v>
      </c>
      <c r="C1060" s="1" t="s">
        <v>1116</v>
      </c>
      <c r="D1060" s="1" t="s">
        <v>42</v>
      </c>
      <c r="E1060" s="1" t="s">
        <v>24</v>
      </c>
      <c r="F1060" s="1" t="s">
        <v>25</v>
      </c>
      <c r="G1060" s="1" t="s">
        <v>35</v>
      </c>
      <c r="H1060" s="2">
        <v>12103.44</v>
      </c>
      <c r="I1060" s="3">
        <v>9.49</v>
      </c>
      <c r="J1060" s="2">
        <v>44.72</v>
      </c>
      <c r="K1060" s="2">
        <v>424.25</v>
      </c>
      <c r="L1060" s="2">
        <v>3977.58</v>
      </c>
      <c r="M1060" s="2">
        <v>0</v>
      </c>
      <c r="N1060" s="2">
        <v>0</v>
      </c>
      <c r="O1060" s="3">
        <v>20.100000000000001</v>
      </c>
      <c r="P1060" s="3">
        <v>1.0900000000000001</v>
      </c>
      <c r="Q1060" s="2">
        <v>3.94</v>
      </c>
      <c r="R1060" s="2">
        <v>1.05</v>
      </c>
      <c r="S1060" s="2">
        <v>7.23</v>
      </c>
      <c r="T1060" s="2">
        <v>11.11</v>
      </c>
      <c r="U1060" s="2">
        <v>1432.5</v>
      </c>
      <c r="V1060" s="2">
        <f>SUM(tbl_ProfitPerTruck[[#This Row],[Truck_Fuel_Cost]:[Overhead_Allocation]])+SUM(K1059:N1060)</f>
        <v>6057.41</v>
      </c>
      <c r="W1060" s="2">
        <f>tbl_ProfitPerTruck[[#This Row],[Final_Invoice_Amount]]-SUM(tbl_ProfitPerTruck[[#This Row],[Direct_Labor_COGS]:[Permit_Fees_COGS]])</f>
        <v>7701.6100000000006</v>
      </c>
      <c r="X1060" s="2">
        <f>tbl_ProfitPerTruck[[#This Row],[Final_Invoice_Amount]]-tbl_ProfitPerTruck[[#This Row],[TTL_COSTS]]</f>
        <v>6046.0300000000007</v>
      </c>
    </row>
    <row r="1061" spans="1:24" x14ac:dyDescent="0.35">
      <c r="A1061" s="13">
        <v>45984</v>
      </c>
      <c r="B1061" s="13" t="s">
        <v>1057</v>
      </c>
      <c r="C1061" s="1" t="s">
        <v>1117</v>
      </c>
      <c r="D1061" s="1" t="s">
        <v>42</v>
      </c>
      <c r="E1061" s="1" t="s">
        <v>24</v>
      </c>
      <c r="F1061" s="1" t="s">
        <v>34</v>
      </c>
      <c r="G1061" s="1" t="s">
        <v>35</v>
      </c>
      <c r="H1061" s="2">
        <v>1081.8599999999999</v>
      </c>
      <c r="I1061" s="3">
        <v>3.48</v>
      </c>
      <c r="J1061" s="2">
        <v>42.93</v>
      </c>
      <c r="K1061" s="2">
        <v>149.55000000000001</v>
      </c>
      <c r="L1061" s="2">
        <v>232.75</v>
      </c>
      <c r="M1061" s="2">
        <v>0</v>
      </c>
      <c r="N1061" s="2">
        <v>0</v>
      </c>
      <c r="O1061" s="3">
        <v>16.5</v>
      </c>
      <c r="P1061" s="3">
        <v>0.82</v>
      </c>
      <c r="Q1061" s="2">
        <v>3.16</v>
      </c>
      <c r="R1061" s="2">
        <v>1.88</v>
      </c>
      <c r="S1061" s="2">
        <v>5.0999999999999996</v>
      </c>
      <c r="T1061" s="2">
        <v>10.72</v>
      </c>
      <c r="U1061" s="2">
        <v>122.36</v>
      </c>
      <c r="V1061" s="2">
        <f>SUM(tbl_ProfitPerTruck[[#This Row],[Truck_Fuel_Cost]:[Overhead_Allocation]])+SUM(K1060:N1061)</f>
        <v>4927.3500000000004</v>
      </c>
      <c r="W1061" s="2">
        <f>tbl_ProfitPerTruck[[#This Row],[Final_Invoice_Amount]]-SUM(tbl_ProfitPerTruck[[#This Row],[Direct_Labor_COGS]:[Permit_Fees_COGS]])</f>
        <v>699.56</v>
      </c>
      <c r="X1061" s="2">
        <f>tbl_ProfitPerTruck[[#This Row],[Final_Invoice_Amount]]-tbl_ProfitPerTruck[[#This Row],[TTL_COSTS]]</f>
        <v>-3845.4900000000007</v>
      </c>
    </row>
    <row r="1062" spans="1:24" x14ac:dyDescent="0.35">
      <c r="A1062" s="13">
        <v>45982</v>
      </c>
      <c r="B1062" s="13" t="s">
        <v>1057</v>
      </c>
      <c r="C1062" s="1" t="s">
        <v>1118</v>
      </c>
      <c r="D1062" s="1" t="s">
        <v>72</v>
      </c>
      <c r="E1062" s="1" t="s">
        <v>29</v>
      </c>
      <c r="F1062" s="1" t="s">
        <v>34</v>
      </c>
      <c r="G1062" s="1" t="s">
        <v>26</v>
      </c>
      <c r="H1062" s="2">
        <v>581</v>
      </c>
      <c r="I1062" s="3">
        <v>2.78</v>
      </c>
      <c r="J1062" s="2">
        <v>51.14</v>
      </c>
      <c r="K1062" s="2">
        <v>142.29</v>
      </c>
      <c r="L1062" s="2">
        <v>151.03</v>
      </c>
      <c r="M1062" s="2">
        <v>0</v>
      </c>
      <c r="N1062" s="2">
        <v>0</v>
      </c>
      <c r="O1062" s="3">
        <v>2</v>
      </c>
      <c r="P1062" s="3">
        <v>0.15</v>
      </c>
      <c r="Q1062" s="2">
        <v>0.39</v>
      </c>
      <c r="R1062" s="2">
        <v>0.17</v>
      </c>
      <c r="S1062" s="2">
        <v>6.74</v>
      </c>
      <c r="T1062" s="2">
        <v>7.55</v>
      </c>
      <c r="U1062" s="2">
        <v>49.66</v>
      </c>
      <c r="V1062" s="2">
        <f>SUM(tbl_ProfitPerTruck[[#This Row],[Truck_Fuel_Cost]:[Overhead_Allocation]])+SUM(K1061:N1062)</f>
        <v>740.13</v>
      </c>
      <c r="W1062" s="2">
        <f>tbl_ProfitPerTruck[[#This Row],[Final_Invoice_Amount]]-SUM(tbl_ProfitPerTruck[[#This Row],[Direct_Labor_COGS]:[Permit_Fees_COGS]])</f>
        <v>287.68</v>
      </c>
      <c r="X1062" s="2">
        <f>tbl_ProfitPerTruck[[#This Row],[Final_Invoice_Amount]]-tbl_ProfitPerTruck[[#This Row],[TTL_COSTS]]</f>
        <v>-159.13</v>
      </c>
    </row>
    <row r="1063" spans="1:24" x14ac:dyDescent="0.35">
      <c r="A1063" s="13">
        <v>45989</v>
      </c>
      <c r="B1063" s="13" t="s">
        <v>1057</v>
      </c>
      <c r="C1063" s="1" t="s">
        <v>1119</v>
      </c>
      <c r="D1063" s="1" t="s">
        <v>113</v>
      </c>
      <c r="E1063" s="1" t="s">
        <v>29</v>
      </c>
      <c r="F1063" s="1" t="s">
        <v>30</v>
      </c>
      <c r="G1063" s="1" t="s">
        <v>26</v>
      </c>
      <c r="H1063" s="2">
        <v>280.23</v>
      </c>
      <c r="I1063" s="3">
        <v>1.07</v>
      </c>
      <c r="J1063" s="2">
        <v>49</v>
      </c>
      <c r="K1063" s="2">
        <v>52.56</v>
      </c>
      <c r="L1063" s="2">
        <v>23.89</v>
      </c>
      <c r="M1063" s="2">
        <v>0</v>
      </c>
      <c r="N1063" s="2">
        <v>0</v>
      </c>
      <c r="O1063" s="3">
        <v>20.100000000000001</v>
      </c>
      <c r="P1063" s="3">
        <v>1.02</v>
      </c>
      <c r="Q1063" s="2">
        <v>4.8499999999999996</v>
      </c>
      <c r="R1063" s="2">
        <v>1.07</v>
      </c>
      <c r="S1063" s="2">
        <v>7.12</v>
      </c>
      <c r="T1063" s="2">
        <v>9.09</v>
      </c>
      <c r="U1063" s="2">
        <v>26.23</v>
      </c>
      <c r="V1063" s="2">
        <f>SUM(tbl_ProfitPerTruck[[#This Row],[Truck_Fuel_Cost]:[Overhead_Allocation]])+SUM(K1062:N1063)</f>
        <v>418.13</v>
      </c>
      <c r="W1063" s="2">
        <f>tbl_ProfitPerTruck[[#This Row],[Final_Invoice_Amount]]-SUM(tbl_ProfitPerTruck[[#This Row],[Direct_Labor_COGS]:[Permit_Fees_COGS]])</f>
        <v>203.78000000000003</v>
      </c>
      <c r="X1063" s="2">
        <f>tbl_ProfitPerTruck[[#This Row],[Final_Invoice_Amount]]-tbl_ProfitPerTruck[[#This Row],[TTL_COSTS]]</f>
        <v>-137.89999999999998</v>
      </c>
    </row>
    <row r="1064" spans="1:24" x14ac:dyDescent="0.35">
      <c r="A1064" s="13">
        <v>45983</v>
      </c>
      <c r="B1064" s="13" t="s">
        <v>1057</v>
      </c>
      <c r="C1064" s="1" t="s">
        <v>1120</v>
      </c>
      <c r="D1064" s="1" t="s">
        <v>80</v>
      </c>
      <c r="E1064" s="1" t="s">
        <v>29</v>
      </c>
      <c r="F1064" s="1" t="s">
        <v>34</v>
      </c>
      <c r="G1064" s="1" t="s">
        <v>43</v>
      </c>
      <c r="H1064" s="2">
        <v>952.02</v>
      </c>
      <c r="I1064" s="3">
        <v>1.48</v>
      </c>
      <c r="J1064" s="2">
        <v>48.74</v>
      </c>
      <c r="K1064" s="2">
        <v>72</v>
      </c>
      <c r="L1064" s="2">
        <v>224.04</v>
      </c>
      <c r="M1064" s="2">
        <v>0</v>
      </c>
      <c r="N1064" s="2">
        <v>0</v>
      </c>
      <c r="O1064" s="3">
        <v>21.9</v>
      </c>
      <c r="P1064" s="3">
        <v>1.03</v>
      </c>
      <c r="Q1064" s="2">
        <v>5.28</v>
      </c>
      <c r="R1064" s="2">
        <v>2.15</v>
      </c>
      <c r="S1064" s="2">
        <v>6.04</v>
      </c>
      <c r="T1064" s="2">
        <v>9.3800000000000008</v>
      </c>
      <c r="U1064" s="2">
        <v>93.97</v>
      </c>
      <c r="V1064" s="2">
        <f>SUM(tbl_ProfitPerTruck[[#This Row],[Truck_Fuel_Cost]:[Overhead_Allocation]])+SUM(K1063:N1064)</f>
        <v>489.31</v>
      </c>
      <c r="W1064" s="2">
        <f>tbl_ProfitPerTruck[[#This Row],[Final_Invoice_Amount]]-SUM(tbl_ProfitPerTruck[[#This Row],[Direct_Labor_COGS]:[Permit_Fees_COGS]])</f>
        <v>655.98</v>
      </c>
      <c r="X1064" s="2">
        <f>tbl_ProfitPerTruck[[#This Row],[Final_Invoice_Amount]]-tbl_ProfitPerTruck[[#This Row],[TTL_COSTS]]</f>
        <v>462.71</v>
      </c>
    </row>
    <row r="1065" spans="1:24" x14ac:dyDescent="0.35">
      <c r="A1065" s="13">
        <v>45972</v>
      </c>
      <c r="B1065" s="13" t="s">
        <v>1057</v>
      </c>
      <c r="C1065" s="1" t="s">
        <v>1121</v>
      </c>
      <c r="D1065" s="1" t="s">
        <v>57</v>
      </c>
      <c r="E1065" s="1" t="s">
        <v>24</v>
      </c>
      <c r="F1065" s="1" t="s">
        <v>34</v>
      </c>
      <c r="G1065" s="1" t="s">
        <v>26</v>
      </c>
      <c r="H1065" s="2">
        <v>555.42999999999995</v>
      </c>
      <c r="I1065" s="3">
        <v>1.84</v>
      </c>
      <c r="J1065" s="2">
        <v>39.549999999999997</v>
      </c>
      <c r="K1065" s="2">
        <v>72.95</v>
      </c>
      <c r="L1065" s="2">
        <v>105.46</v>
      </c>
      <c r="M1065" s="2">
        <v>0</v>
      </c>
      <c r="N1065" s="2">
        <v>0</v>
      </c>
      <c r="O1065" s="3">
        <v>7.1</v>
      </c>
      <c r="P1065" s="3">
        <v>0.42</v>
      </c>
      <c r="Q1065" s="2">
        <v>1.96</v>
      </c>
      <c r="R1065" s="2">
        <v>0.43</v>
      </c>
      <c r="S1065" s="2">
        <v>7.12</v>
      </c>
      <c r="T1065" s="2">
        <v>8.42</v>
      </c>
      <c r="U1065" s="2">
        <v>53.03</v>
      </c>
      <c r="V1065" s="2">
        <f>SUM(tbl_ProfitPerTruck[[#This Row],[Truck_Fuel_Cost]:[Overhead_Allocation]])+SUM(K1064:N1065)</f>
        <v>545.41</v>
      </c>
      <c r="W1065" s="2">
        <f>tbl_ProfitPerTruck[[#This Row],[Final_Invoice_Amount]]-SUM(tbl_ProfitPerTruck[[#This Row],[Direct_Labor_COGS]:[Permit_Fees_COGS]])</f>
        <v>377.02</v>
      </c>
      <c r="X1065" s="2">
        <f>tbl_ProfitPerTruck[[#This Row],[Final_Invoice_Amount]]-tbl_ProfitPerTruck[[#This Row],[TTL_COSTS]]</f>
        <v>10.019999999999982</v>
      </c>
    </row>
    <row r="1066" spans="1:24" x14ac:dyDescent="0.35">
      <c r="A1066" s="13">
        <v>45985</v>
      </c>
      <c r="B1066" s="13" t="s">
        <v>1057</v>
      </c>
      <c r="C1066" s="1" t="s">
        <v>1122</v>
      </c>
      <c r="D1066" s="1" t="s">
        <v>57</v>
      </c>
      <c r="E1066" s="1" t="s">
        <v>24</v>
      </c>
      <c r="F1066" s="1" t="s">
        <v>34</v>
      </c>
      <c r="G1066" s="1" t="s">
        <v>52</v>
      </c>
      <c r="H1066" s="2">
        <v>832.07</v>
      </c>
      <c r="I1066" s="3">
        <v>2.4</v>
      </c>
      <c r="J1066" s="2">
        <v>39.9</v>
      </c>
      <c r="K1066" s="2">
        <v>95.58</v>
      </c>
      <c r="L1066" s="2">
        <v>93.77</v>
      </c>
      <c r="M1066" s="2">
        <v>0</v>
      </c>
      <c r="N1066" s="2">
        <v>0</v>
      </c>
      <c r="O1066" s="3">
        <v>13.9</v>
      </c>
      <c r="P1066" s="3">
        <v>0.76</v>
      </c>
      <c r="Q1066" s="2">
        <v>2.85</v>
      </c>
      <c r="R1066" s="2">
        <v>1.29</v>
      </c>
      <c r="S1066" s="2">
        <v>6.56</v>
      </c>
      <c r="T1066" s="2">
        <v>9.36</v>
      </c>
      <c r="U1066" s="2">
        <v>93.68</v>
      </c>
      <c r="V1066" s="2">
        <f>SUM(tbl_ProfitPerTruck[[#This Row],[Truck_Fuel_Cost]:[Overhead_Allocation]])+SUM(K1065:N1066)</f>
        <v>481.5</v>
      </c>
      <c r="W1066" s="2">
        <f>tbl_ProfitPerTruck[[#This Row],[Final_Invoice_Amount]]-SUM(tbl_ProfitPerTruck[[#This Row],[Direct_Labor_COGS]:[Permit_Fees_COGS]])</f>
        <v>642.72</v>
      </c>
      <c r="X1066" s="2">
        <f>tbl_ProfitPerTruck[[#This Row],[Final_Invoice_Amount]]-tbl_ProfitPerTruck[[#This Row],[TTL_COSTS]]</f>
        <v>350.57000000000005</v>
      </c>
    </row>
    <row r="1067" spans="1:24" x14ac:dyDescent="0.35">
      <c r="A1067" s="13">
        <v>45963</v>
      </c>
      <c r="B1067" s="13" t="s">
        <v>1057</v>
      </c>
      <c r="C1067" s="1" t="s">
        <v>1123</v>
      </c>
      <c r="D1067" s="1" t="s">
        <v>45</v>
      </c>
      <c r="E1067" s="1" t="s">
        <v>29</v>
      </c>
      <c r="F1067" s="1" t="s">
        <v>30</v>
      </c>
      <c r="G1067" s="1" t="s">
        <v>26</v>
      </c>
      <c r="H1067" s="2">
        <v>297.83</v>
      </c>
      <c r="I1067" s="3">
        <v>1.1499999999999999</v>
      </c>
      <c r="J1067" s="2">
        <v>48.39</v>
      </c>
      <c r="K1067" s="2">
        <v>55.81</v>
      </c>
      <c r="L1067" s="2">
        <v>29.74</v>
      </c>
      <c r="M1067" s="2">
        <v>0</v>
      </c>
      <c r="N1067" s="2">
        <v>0</v>
      </c>
      <c r="O1067" s="3">
        <v>25.2</v>
      </c>
      <c r="P1067" s="3">
        <v>1.32</v>
      </c>
      <c r="Q1067" s="2">
        <v>6.88</v>
      </c>
      <c r="R1067" s="2">
        <v>2.67</v>
      </c>
      <c r="S1067" s="2">
        <v>6.35</v>
      </c>
      <c r="T1067" s="2">
        <v>7.64</v>
      </c>
      <c r="U1067" s="2">
        <v>28.99</v>
      </c>
      <c r="V1067" s="2">
        <f>SUM(tbl_ProfitPerTruck[[#This Row],[Truck_Fuel_Cost]:[Overhead_Allocation]])+SUM(K1066:N1067)</f>
        <v>327.42999999999995</v>
      </c>
      <c r="W1067" s="2">
        <f>tbl_ProfitPerTruck[[#This Row],[Final_Invoice_Amount]]-SUM(tbl_ProfitPerTruck[[#This Row],[Direct_Labor_COGS]:[Permit_Fees_COGS]])</f>
        <v>212.27999999999997</v>
      </c>
      <c r="X1067" s="2">
        <f>tbl_ProfitPerTruck[[#This Row],[Final_Invoice_Amount]]-tbl_ProfitPerTruck[[#This Row],[TTL_COSTS]]</f>
        <v>-29.599999999999966</v>
      </c>
    </row>
    <row r="1068" spans="1:24" x14ac:dyDescent="0.35">
      <c r="A1068" s="13">
        <v>45975</v>
      </c>
      <c r="B1068" s="13" t="s">
        <v>1057</v>
      </c>
      <c r="C1068" s="1" t="s">
        <v>1124</v>
      </c>
      <c r="D1068" s="1" t="s">
        <v>23</v>
      </c>
      <c r="E1068" s="1" t="s">
        <v>24</v>
      </c>
      <c r="F1068" s="1" t="s">
        <v>25</v>
      </c>
      <c r="G1068" s="1" t="s">
        <v>37</v>
      </c>
      <c r="H1068" s="2">
        <v>6073.23</v>
      </c>
      <c r="I1068" s="3">
        <v>9.2899999999999991</v>
      </c>
      <c r="J1068" s="2">
        <v>45.17</v>
      </c>
      <c r="K1068" s="2">
        <v>419.8</v>
      </c>
      <c r="L1068" s="2">
        <v>2275.84</v>
      </c>
      <c r="M1068" s="2">
        <v>0</v>
      </c>
      <c r="N1068" s="2">
        <v>0</v>
      </c>
      <c r="O1068" s="3">
        <v>29</v>
      </c>
      <c r="P1068" s="3">
        <v>1.27</v>
      </c>
      <c r="Q1068" s="2">
        <v>6.88</v>
      </c>
      <c r="R1068" s="2">
        <v>3.45</v>
      </c>
      <c r="S1068" s="2">
        <v>5.37</v>
      </c>
      <c r="T1068" s="2">
        <v>10.97</v>
      </c>
      <c r="U1068" s="2">
        <v>543.12</v>
      </c>
      <c r="V1068" s="2">
        <f>SUM(tbl_ProfitPerTruck[[#This Row],[Truck_Fuel_Cost]:[Overhead_Allocation]])+SUM(K1067:N1068)</f>
        <v>3350.98</v>
      </c>
      <c r="W1068" s="2">
        <f>tbl_ProfitPerTruck[[#This Row],[Final_Invoice_Amount]]-SUM(tbl_ProfitPerTruck[[#This Row],[Direct_Labor_COGS]:[Permit_Fees_COGS]])</f>
        <v>3377.5899999999992</v>
      </c>
      <c r="X1068" s="2">
        <f>tbl_ProfitPerTruck[[#This Row],[Final_Invoice_Amount]]-tbl_ProfitPerTruck[[#This Row],[TTL_COSTS]]</f>
        <v>2722.2499999999995</v>
      </c>
    </row>
    <row r="1069" spans="1:24" x14ac:dyDescent="0.35">
      <c r="A1069" s="13">
        <v>45989</v>
      </c>
      <c r="B1069" s="13" t="s">
        <v>1057</v>
      </c>
      <c r="C1069" s="1" t="s">
        <v>1125</v>
      </c>
      <c r="D1069" s="1" t="s">
        <v>51</v>
      </c>
      <c r="E1069" s="1" t="s">
        <v>29</v>
      </c>
      <c r="F1069" s="1" t="s">
        <v>34</v>
      </c>
      <c r="G1069" s="1" t="s">
        <v>26</v>
      </c>
      <c r="H1069" s="2">
        <v>603.91999999999996</v>
      </c>
      <c r="I1069" s="3">
        <v>4.25</v>
      </c>
      <c r="J1069" s="2">
        <v>50.55</v>
      </c>
      <c r="K1069" s="2">
        <v>214.7</v>
      </c>
      <c r="L1069" s="2">
        <v>97.43</v>
      </c>
      <c r="M1069" s="2">
        <v>0</v>
      </c>
      <c r="N1069" s="2">
        <v>0</v>
      </c>
      <c r="O1069" s="3">
        <v>17.8</v>
      </c>
      <c r="P1069" s="3">
        <v>0.83</v>
      </c>
      <c r="Q1069" s="2">
        <v>4.5599999999999996</v>
      </c>
      <c r="R1069" s="2">
        <v>0.98</v>
      </c>
      <c r="S1069" s="2">
        <v>7.1</v>
      </c>
      <c r="T1069" s="2">
        <v>9.15</v>
      </c>
      <c r="U1069" s="2">
        <v>57.3</v>
      </c>
      <c r="V1069" s="2">
        <f>SUM(tbl_ProfitPerTruck[[#This Row],[Truck_Fuel_Cost]:[Overhead_Allocation]])+SUM(K1068:N1069)</f>
        <v>3086.86</v>
      </c>
      <c r="W1069" s="2">
        <f>tbl_ProfitPerTruck[[#This Row],[Final_Invoice_Amount]]-SUM(tbl_ProfitPerTruck[[#This Row],[Direct_Labor_COGS]:[Permit_Fees_COGS]])</f>
        <v>291.78999999999996</v>
      </c>
      <c r="X1069" s="2">
        <f>tbl_ProfitPerTruck[[#This Row],[Final_Invoice_Amount]]-tbl_ProfitPerTruck[[#This Row],[TTL_COSTS]]</f>
        <v>-2482.94</v>
      </c>
    </row>
    <row r="1070" spans="1:24" x14ac:dyDescent="0.35">
      <c r="A1070" s="13">
        <v>45969</v>
      </c>
      <c r="B1070" s="13" t="s">
        <v>1057</v>
      </c>
      <c r="C1070" s="1" t="s">
        <v>1126</v>
      </c>
      <c r="D1070" s="1" t="s">
        <v>47</v>
      </c>
      <c r="E1070" s="1" t="s">
        <v>29</v>
      </c>
      <c r="F1070" s="1" t="s">
        <v>30</v>
      </c>
      <c r="G1070" s="1" t="s">
        <v>52</v>
      </c>
      <c r="H1070" s="2">
        <v>318.86</v>
      </c>
      <c r="I1070" s="3">
        <v>0.82</v>
      </c>
      <c r="J1070" s="2">
        <v>43.44</v>
      </c>
      <c r="K1070" s="2">
        <v>35.409999999999997</v>
      </c>
      <c r="L1070" s="2">
        <v>12.94</v>
      </c>
      <c r="M1070" s="2">
        <v>0</v>
      </c>
      <c r="N1070" s="2">
        <v>0</v>
      </c>
      <c r="O1070" s="3">
        <v>30</v>
      </c>
      <c r="P1070" s="3">
        <v>1.5</v>
      </c>
      <c r="Q1070" s="2">
        <v>5.76</v>
      </c>
      <c r="R1070" s="2">
        <v>1.9</v>
      </c>
      <c r="S1070" s="2">
        <v>5.13</v>
      </c>
      <c r="T1070" s="2">
        <v>9.7799999999999994</v>
      </c>
      <c r="U1070" s="2">
        <v>34.19</v>
      </c>
      <c r="V1070" s="2">
        <f>SUM(tbl_ProfitPerTruck[[#This Row],[Truck_Fuel_Cost]:[Overhead_Allocation]])+SUM(K1069:N1070)</f>
        <v>417.23999999999995</v>
      </c>
      <c r="W1070" s="2">
        <f>tbl_ProfitPerTruck[[#This Row],[Final_Invoice_Amount]]-SUM(tbl_ProfitPerTruck[[#This Row],[Direct_Labor_COGS]:[Permit_Fees_COGS]])</f>
        <v>270.51</v>
      </c>
      <c r="X1070" s="2">
        <f>tbl_ProfitPerTruck[[#This Row],[Final_Invoice_Amount]]-tbl_ProfitPerTruck[[#This Row],[TTL_COSTS]]</f>
        <v>-98.379999999999939</v>
      </c>
    </row>
    <row r="1071" spans="1:24" x14ac:dyDescent="0.35">
      <c r="A1071" s="13">
        <v>45979</v>
      </c>
      <c r="B1071" s="13" t="s">
        <v>1057</v>
      </c>
      <c r="C1071" s="1" t="s">
        <v>1127</v>
      </c>
      <c r="D1071" s="1" t="s">
        <v>57</v>
      </c>
      <c r="E1071" s="1" t="s">
        <v>24</v>
      </c>
      <c r="F1071" s="1" t="s">
        <v>25</v>
      </c>
      <c r="G1071" s="1" t="s">
        <v>26</v>
      </c>
      <c r="H1071" s="2">
        <v>7409.55</v>
      </c>
      <c r="I1071" s="3">
        <v>9.61</v>
      </c>
      <c r="J1071" s="2">
        <v>34.4</v>
      </c>
      <c r="K1071" s="2">
        <v>330.7</v>
      </c>
      <c r="L1071" s="2">
        <v>2269.54</v>
      </c>
      <c r="M1071" s="2">
        <v>616.80999999999995</v>
      </c>
      <c r="N1071" s="2">
        <v>0</v>
      </c>
      <c r="O1071" s="3">
        <v>21.1</v>
      </c>
      <c r="P1071" s="3">
        <v>1.05</v>
      </c>
      <c r="Q1071" s="2">
        <v>4</v>
      </c>
      <c r="R1071" s="2">
        <v>2.42</v>
      </c>
      <c r="S1071" s="2">
        <v>6.18</v>
      </c>
      <c r="T1071" s="2">
        <v>8.25</v>
      </c>
      <c r="U1071" s="2">
        <v>536.28</v>
      </c>
      <c r="V1071" s="2">
        <f>SUM(tbl_ProfitPerTruck[[#This Row],[Truck_Fuel_Cost]:[Overhead_Allocation]])+SUM(K1070:N1071)</f>
        <v>3822.53</v>
      </c>
      <c r="W1071" s="2">
        <f>tbl_ProfitPerTruck[[#This Row],[Final_Invoice_Amount]]-SUM(tbl_ProfitPerTruck[[#This Row],[Direct_Labor_COGS]:[Permit_Fees_COGS]])</f>
        <v>4192.5</v>
      </c>
      <c r="X1071" s="2">
        <f>tbl_ProfitPerTruck[[#This Row],[Final_Invoice_Amount]]-tbl_ProfitPerTruck[[#This Row],[TTL_COSTS]]</f>
        <v>3587.02</v>
      </c>
    </row>
    <row r="1072" spans="1:24" x14ac:dyDescent="0.35">
      <c r="A1072" s="13">
        <v>45971</v>
      </c>
      <c r="B1072" s="13" t="s">
        <v>1057</v>
      </c>
      <c r="C1072" s="1" t="s">
        <v>1128</v>
      </c>
      <c r="D1072" s="1" t="s">
        <v>113</v>
      </c>
      <c r="E1072" s="1" t="s">
        <v>29</v>
      </c>
      <c r="F1072" s="1" t="s">
        <v>34</v>
      </c>
      <c r="G1072" s="1" t="s">
        <v>26</v>
      </c>
      <c r="H1072" s="2">
        <v>760.51</v>
      </c>
      <c r="I1072" s="3">
        <v>2.48</v>
      </c>
      <c r="J1072" s="2">
        <v>43.44</v>
      </c>
      <c r="K1072" s="2">
        <v>107.71</v>
      </c>
      <c r="L1072" s="2">
        <v>87.12</v>
      </c>
      <c r="M1072" s="2">
        <v>0</v>
      </c>
      <c r="N1072" s="2">
        <v>0</v>
      </c>
      <c r="O1072" s="3">
        <v>23.7</v>
      </c>
      <c r="P1072" s="3">
        <v>1.17</v>
      </c>
      <c r="Q1072" s="2">
        <v>5.82</v>
      </c>
      <c r="R1072" s="2">
        <v>1.34</v>
      </c>
      <c r="S1072" s="2">
        <v>5.46</v>
      </c>
      <c r="T1072" s="2">
        <v>11.96</v>
      </c>
      <c r="U1072" s="2">
        <v>76.59</v>
      </c>
      <c r="V1072" s="2">
        <f>SUM(tbl_ProfitPerTruck[[#This Row],[Truck_Fuel_Cost]:[Overhead_Allocation]])+SUM(K1071:N1072)</f>
        <v>3513.0499999999997</v>
      </c>
      <c r="W1072" s="2">
        <f>tbl_ProfitPerTruck[[#This Row],[Final_Invoice_Amount]]-SUM(tbl_ProfitPerTruck[[#This Row],[Direct_Labor_COGS]:[Permit_Fees_COGS]])</f>
        <v>565.68000000000006</v>
      </c>
      <c r="X1072" s="2">
        <f>tbl_ProfitPerTruck[[#This Row],[Final_Invoice_Amount]]-tbl_ProfitPerTruck[[#This Row],[TTL_COSTS]]</f>
        <v>-2752.54</v>
      </c>
    </row>
    <row r="1073" spans="1:24" x14ac:dyDescent="0.35">
      <c r="A1073" s="13">
        <v>45985</v>
      </c>
      <c r="B1073" s="13" t="s">
        <v>1057</v>
      </c>
      <c r="C1073" s="1" t="s">
        <v>1129</v>
      </c>
      <c r="D1073" s="1" t="s">
        <v>23</v>
      </c>
      <c r="E1073" s="1" t="s">
        <v>24</v>
      </c>
      <c r="F1073" s="1" t="s">
        <v>25</v>
      </c>
      <c r="G1073" s="1" t="s">
        <v>31</v>
      </c>
      <c r="H1073" s="2">
        <v>8808.59</v>
      </c>
      <c r="I1073" s="3">
        <v>8.4700000000000006</v>
      </c>
      <c r="J1073" s="2">
        <v>52.16</v>
      </c>
      <c r="K1073" s="2">
        <v>441.52</v>
      </c>
      <c r="L1073" s="2">
        <v>3273.45</v>
      </c>
      <c r="M1073" s="2">
        <v>0</v>
      </c>
      <c r="N1073" s="2">
        <v>0</v>
      </c>
      <c r="O1073" s="3">
        <v>25.1</v>
      </c>
      <c r="P1073" s="3">
        <v>1.1299999999999999</v>
      </c>
      <c r="Q1073" s="2">
        <v>4.88</v>
      </c>
      <c r="R1073" s="2">
        <v>2.93</v>
      </c>
      <c r="S1073" s="2">
        <v>4.7300000000000004</v>
      </c>
      <c r="T1073" s="2">
        <v>7.48</v>
      </c>
      <c r="U1073" s="2">
        <v>790.1</v>
      </c>
      <c r="V1073" s="2">
        <f>SUM(tbl_ProfitPerTruck[[#This Row],[Truck_Fuel_Cost]:[Overhead_Allocation]])+SUM(K1072:N1073)</f>
        <v>4719.92</v>
      </c>
      <c r="W1073" s="2">
        <f>tbl_ProfitPerTruck[[#This Row],[Final_Invoice_Amount]]-SUM(tbl_ProfitPerTruck[[#This Row],[Direct_Labor_COGS]:[Permit_Fees_COGS]])</f>
        <v>5093.6200000000008</v>
      </c>
      <c r="X1073" s="2">
        <f>tbl_ProfitPerTruck[[#This Row],[Final_Invoice_Amount]]-tbl_ProfitPerTruck[[#This Row],[TTL_COSTS]]</f>
        <v>4088.67</v>
      </c>
    </row>
    <row r="1074" spans="1:24" x14ac:dyDescent="0.35">
      <c r="A1074" s="13">
        <v>45976</v>
      </c>
      <c r="B1074" s="13" t="s">
        <v>1057</v>
      </c>
      <c r="C1074" s="1" t="s">
        <v>1130</v>
      </c>
      <c r="D1074" s="1" t="s">
        <v>33</v>
      </c>
      <c r="E1074" s="1" t="s">
        <v>29</v>
      </c>
      <c r="F1074" s="1" t="s">
        <v>34</v>
      </c>
      <c r="G1074" s="1" t="s">
        <v>43</v>
      </c>
      <c r="H1074" s="2">
        <v>846.91</v>
      </c>
      <c r="I1074" s="3">
        <v>1.94</v>
      </c>
      <c r="J1074" s="2">
        <v>44.8</v>
      </c>
      <c r="K1074" s="2">
        <v>86.79</v>
      </c>
      <c r="L1074" s="2">
        <v>97.89</v>
      </c>
      <c r="M1074" s="2">
        <v>0</v>
      </c>
      <c r="N1074" s="2">
        <v>0</v>
      </c>
      <c r="O1074" s="3">
        <v>31.2</v>
      </c>
      <c r="P1074" s="3">
        <v>1.5</v>
      </c>
      <c r="Q1074" s="2">
        <v>7.99</v>
      </c>
      <c r="R1074" s="2">
        <v>1.98</v>
      </c>
      <c r="S1074" s="2">
        <v>6.2</v>
      </c>
      <c r="T1074" s="2">
        <v>11.07</v>
      </c>
      <c r="U1074" s="2">
        <v>89.85</v>
      </c>
      <c r="V1074" s="2">
        <f>SUM(tbl_ProfitPerTruck[[#This Row],[Truck_Fuel_Cost]:[Overhead_Allocation]])+SUM(K1073:N1074)</f>
        <v>4016.74</v>
      </c>
      <c r="W1074" s="2">
        <f>tbl_ProfitPerTruck[[#This Row],[Final_Invoice_Amount]]-SUM(tbl_ProfitPerTruck[[#This Row],[Direct_Labor_COGS]:[Permit_Fees_COGS]])</f>
        <v>662.23</v>
      </c>
      <c r="X1074" s="2">
        <f>tbl_ProfitPerTruck[[#This Row],[Final_Invoice_Amount]]-tbl_ProfitPerTruck[[#This Row],[TTL_COSTS]]</f>
        <v>-3169.83</v>
      </c>
    </row>
    <row r="1075" spans="1:24" x14ac:dyDescent="0.35">
      <c r="A1075" s="13">
        <v>45973</v>
      </c>
      <c r="B1075" s="13" t="s">
        <v>1057</v>
      </c>
      <c r="C1075" s="1" t="s">
        <v>1131</v>
      </c>
      <c r="D1075" s="1" t="s">
        <v>72</v>
      </c>
      <c r="E1075" s="1" t="s">
        <v>29</v>
      </c>
      <c r="F1075" s="1" t="s">
        <v>30</v>
      </c>
      <c r="G1075" s="1" t="s">
        <v>31</v>
      </c>
      <c r="H1075" s="2">
        <v>262</v>
      </c>
      <c r="I1075" s="3">
        <v>0.85</v>
      </c>
      <c r="J1075" s="2">
        <v>42.01</v>
      </c>
      <c r="K1075" s="2">
        <v>35.67</v>
      </c>
      <c r="L1075" s="2">
        <v>20.65</v>
      </c>
      <c r="M1075" s="2">
        <v>0</v>
      </c>
      <c r="N1075" s="2">
        <v>0</v>
      </c>
      <c r="O1075" s="3">
        <v>15.2</v>
      </c>
      <c r="P1075" s="3">
        <v>0.65</v>
      </c>
      <c r="Q1075" s="2">
        <v>4.1500000000000004</v>
      </c>
      <c r="R1075" s="2">
        <v>0.99</v>
      </c>
      <c r="S1075" s="2">
        <v>5.27</v>
      </c>
      <c r="T1075" s="2">
        <v>8.49</v>
      </c>
      <c r="U1075" s="2">
        <v>27.8</v>
      </c>
      <c r="V1075" s="2">
        <f>SUM(tbl_ProfitPerTruck[[#This Row],[Truck_Fuel_Cost]:[Overhead_Allocation]])+SUM(K1074:N1075)</f>
        <v>287.70000000000005</v>
      </c>
      <c r="W1075" s="2">
        <f>tbl_ProfitPerTruck[[#This Row],[Final_Invoice_Amount]]-SUM(tbl_ProfitPerTruck[[#This Row],[Direct_Labor_COGS]:[Permit_Fees_COGS]])</f>
        <v>205.68</v>
      </c>
      <c r="X1075" s="2">
        <f>tbl_ProfitPerTruck[[#This Row],[Final_Invoice_Amount]]-tbl_ProfitPerTruck[[#This Row],[TTL_COSTS]]</f>
        <v>-25.700000000000045</v>
      </c>
    </row>
    <row r="1076" spans="1:24" x14ac:dyDescent="0.35">
      <c r="A1076" s="13">
        <v>45968</v>
      </c>
      <c r="B1076" s="13" t="s">
        <v>1057</v>
      </c>
      <c r="C1076" s="1" t="s">
        <v>1132</v>
      </c>
      <c r="D1076" s="1" t="s">
        <v>23</v>
      </c>
      <c r="E1076" s="1" t="s">
        <v>24</v>
      </c>
      <c r="F1076" s="1" t="s">
        <v>25</v>
      </c>
      <c r="G1076" s="1" t="s">
        <v>52</v>
      </c>
      <c r="H1076" s="2">
        <v>10807.23</v>
      </c>
      <c r="I1076" s="3">
        <v>8.09</v>
      </c>
      <c r="J1076" s="2">
        <v>45.8</v>
      </c>
      <c r="K1076" s="2">
        <v>370.6</v>
      </c>
      <c r="L1076" s="2">
        <v>3925.31</v>
      </c>
      <c r="M1076" s="2">
        <v>0</v>
      </c>
      <c r="N1076" s="2">
        <v>0</v>
      </c>
      <c r="O1076" s="3">
        <v>14.9</v>
      </c>
      <c r="P1076" s="3">
        <v>0.65</v>
      </c>
      <c r="Q1076" s="2">
        <v>3.06</v>
      </c>
      <c r="R1076" s="2">
        <v>1.4</v>
      </c>
      <c r="S1076" s="2">
        <v>6.79</v>
      </c>
      <c r="T1076" s="2">
        <v>11.38</v>
      </c>
      <c r="U1076" s="2">
        <v>1200.99</v>
      </c>
      <c r="V1076" s="2">
        <f>SUM(tbl_ProfitPerTruck[[#This Row],[Truck_Fuel_Cost]:[Overhead_Allocation]])+SUM(K1075:N1076)</f>
        <v>5575.8499999999995</v>
      </c>
      <c r="W1076" s="2">
        <f>tbl_ProfitPerTruck[[#This Row],[Final_Invoice_Amount]]-SUM(tbl_ProfitPerTruck[[#This Row],[Direct_Labor_COGS]:[Permit_Fees_COGS]])</f>
        <v>6511.32</v>
      </c>
      <c r="X1076" s="2">
        <f>tbl_ProfitPerTruck[[#This Row],[Final_Invoice_Amount]]-tbl_ProfitPerTruck[[#This Row],[TTL_COSTS]]</f>
        <v>5231.38</v>
      </c>
    </row>
    <row r="1077" spans="1:24" x14ac:dyDescent="0.35">
      <c r="A1077" s="13">
        <v>45979</v>
      </c>
      <c r="B1077" s="13" t="s">
        <v>1057</v>
      </c>
      <c r="C1077" s="1" t="s">
        <v>1133</v>
      </c>
      <c r="D1077" s="1" t="s">
        <v>28</v>
      </c>
      <c r="E1077" s="1" t="s">
        <v>29</v>
      </c>
      <c r="F1077" s="1" t="s">
        <v>30</v>
      </c>
      <c r="G1077" s="1" t="s">
        <v>37</v>
      </c>
      <c r="H1077" s="2">
        <v>363.24</v>
      </c>
      <c r="I1077" s="3">
        <v>0.86</v>
      </c>
      <c r="J1077" s="2">
        <v>45.25</v>
      </c>
      <c r="K1077" s="2">
        <v>38.770000000000003</v>
      </c>
      <c r="L1077" s="2">
        <v>32.520000000000003</v>
      </c>
      <c r="M1077" s="2">
        <v>0</v>
      </c>
      <c r="N1077" s="2">
        <v>0</v>
      </c>
      <c r="O1077" s="3">
        <v>20.9</v>
      </c>
      <c r="P1077" s="3">
        <v>0.85</v>
      </c>
      <c r="Q1077" s="2">
        <v>3.83</v>
      </c>
      <c r="R1077" s="2">
        <v>1.91</v>
      </c>
      <c r="S1077" s="2">
        <v>5.67</v>
      </c>
      <c r="T1077" s="2">
        <v>11.45</v>
      </c>
      <c r="U1077" s="2">
        <v>28.38</v>
      </c>
      <c r="V1077" s="2">
        <f>SUM(tbl_ProfitPerTruck[[#This Row],[Truck_Fuel_Cost]:[Overhead_Allocation]])+SUM(K1076:N1077)</f>
        <v>4418.4400000000005</v>
      </c>
      <c r="W1077" s="2">
        <f>tbl_ProfitPerTruck[[#This Row],[Final_Invoice_Amount]]-SUM(tbl_ProfitPerTruck[[#This Row],[Direct_Labor_COGS]:[Permit_Fees_COGS]])</f>
        <v>291.95</v>
      </c>
      <c r="X1077" s="2">
        <f>tbl_ProfitPerTruck[[#This Row],[Final_Invoice_Amount]]-tbl_ProfitPerTruck[[#This Row],[TTL_COSTS]]</f>
        <v>-4055.2000000000007</v>
      </c>
    </row>
    <row r="1078" spans="1:24" x14ac:dyDescent="0.35">
      <c r="A1078" s="13">
        <v>45977</v>
      </c>
      <c r="B1078" s="13" t="s">
        <v>1057</v>
      </c>
      <c r="C1078" s="1" t="s">
        <v>1134</v>
      </c>
      <c r="D1078" s="1" t="s">
        <v>47</v>
      </c>
      <c r="E1078" s="1" t="s">
        <v>29</v>
      </c>
      <c r="F1078" s="1" t="s">
        <v>30</v>
      </c>
      <c r="G1078" s="1" t="s">
        <v>31</v>
      </c>
      <c r="H1078" s="2">
        <v>269.38</v>
      </c>
      <c r="I1078" s="3">
        <v>1.05</v>
      </c>
      <c r="J1078" s="2">
        <v>41.29</v>
      </c>
      <c r="K1078" s="2">
        <v>43.37</v>
      </c>
      <c r="L1078" s="2">
        <v>19.190000000000001</v>
      </c>
      <c r="M1078" s="2">
        <v>0</v>
      </c>
      <c r="N1078" s="2">
        <v>0</v>
      </c>
      <c r="O1078" s="3">
        <v>13.2</v>
      </c>
      <c r="P1078" s="3">
        <v>0.57999999999999996</v>
      </c>
      <c r="Q1078" s="2">
        <v>2.72</v>
      </c>
      <c r="R1078" s="2">
        <v>1.1100000000000001</v>
      </c>
      <c r="S1078" s="2">
        <v>6.46</v>
      </c>
      <c r="T1078" s="2">
        <v>7.61</v>
      </c>
      <c r="U1078" s="2">
        <v>25</v>
      </c>
      <c r="V1078" s="2">
        <f>SUM(tbl_ProfitPerTruck[[#This Row],[Truck_Fuel_Cost]:[Overhead_Allocation]])+SUM(K1077:N1078)</f>
        <v>176.75</v>
      </c>
      <c r="W1078" s="2">
        <f>tbl_ProfitPerTruck[[#This Row],[Final_Invoice_Amount]]-SUM(tbl_ProfitPerTruck[[#This Row],[Direct_Labor_COGS]:[Permit_Fees_COGS]])</f>
        <v>206.82</v>
      </c>
      <c r="X1078" s="2">
        <f>tbl_ProfitPerTruck[[#This Row],[Final_Invoice_Amount]]-tbl_ProfitPerTruck[[#This Row],[TTL_COSTS]]</f>
        <v>92.63</v>
      </c>
    </row>
    <row r="1079" spans="1:24" x14ac:dyDescent="0.35">
      <c r="A1079" s="13">
        <v>45970</v>
      </c>
      <c r="B1079" s="13" t="s">
        <v>1057</v>
      </c>
      <c r="C1079" s="1" t="s">
        <v>1135</v>
      </c>
      <c r="D1079" s="1" t="s">
        <v>39</v>
      </c>
      <c r="E1079" s="1" t="s">
        <v>40</v>
      </c>
      <c r="F1079" s="1" t="s">
        <v>30</v>
      </c>
      <c r="G1079" s="1" t="s">
        <v>31</v>
      </c>
      <c r="H1079" s="2">
        <v>341.26</v>
      </c>
      <c r="I1079" s="3">
        <v>1.27</v>
      </c>
      <c r="J1079" s="2">
        <v>40.43</v>
      </c>
      <c r="K1079" s="2">
        <v>51.15</v>
      </c>
      <c r="L1079" s="2">
        <v>14.71</v>
      </c>
      <c r="M1079" s="2">
        <v>0</v>
      </c>
      <c r="N1079" s="2">
        <v>0</v>
      </c>
      <c r="O1079" s="3">
        <v>19.100000000000001</v>
      </c>
      <c r="P1079" s="3">
        <v>1.03</v>
      </c>
      <c r="Q1079" s="2">
        <v>3.45</v>
      </c>
      <c r="R1079" s="2">
        <v>2.04</v>
      </c>
      <c r="S1079" s="2">
        <v>6.05</v>
      </c>
      <c r="T1079" s="2">
        <v>9.8000000000000007</v>
      </c>
      <c r="U1079" s="2">
        <v>34.229999999999997</v>
      </c>
      <c r="V1079" s="2">
        <f>SUM(tbl_ProfitPerTruck[[#This Row],[Truck_Fuel_Cost]:[Overhead_Allocation]])+SUM(K1078:N1079)</f>
        <v>183.99</v>
      </c>
      <c r="W1079" s="2">
        <f>tbl_ProfitPerTruck[[#This Row],[Final_Invoice_Amount]]-SUM(tbl_ProfitPerTruck[[#This Row],[Direct_Labor_COGS]:[Permit_Fees_COGS]])</f>
        <v>275.39999999999998</v>
      </c>
      <c r="X1079" s="2">
        <f>tbl_ProfitPerTruck[[#This Row],[Final_Invoice_Amount]]-tbl_ProfitPerTruck[[#This Row],[TTL_COSTS]]</f>
        <v>157.26999999999998</v>
      </c>
    </row>
    <row r="1080" spans="1:24" x14ac:dyDescent="0.35">
      <c r="A1080" s="13">
        <v>45962</v>
      </c>
      <c r="B1080" s="13" t="s">
        <v>1057</v>
      </c>
      <c r="C1080" s="1" t="s">
        <v>1136</v>
      </c>
      <c r="D1080" s="1" t="s">
        <v>33</v>
      </c>
      <c r="E1080" s="1" t="s">
        <v>29</v>
      </c>
      <c r="F1080" s="1" t="s">
        <v>34</v>
      </c>
      <c r="G1080" s="1" t="s">
        <v>35</v>
      </c>
      <c r="H1080" s="2">
        <v>948.94</v>
      </c>
      <c r="I1080" s="3">
        <v>2.29</v>
      </c>
      <c r="J1080" s="2">
        <v>44.44</v>
      </c>
      <c r="K1080" s="2">
        <v>101.56</v>
      </c>
      <c r="L1080" s="2">
        <v>220.86</v>
      </c>
      <c r="M1080" s="2">
        <v>0</v>
      </c>
      <c r="N1080" s="2">
        <v>0</v>
      </c>
      <c r="O1080" s="3">
        <v>29.4</v>
      </c>
      <c r="P1080" s="3">
        <v>1.27</v>
      </c>
      <c r="Q1080" s="2">
        <v>6.79</v>
      </c>
      <c r="R1080" s="2">
        <v>2.04</v>
      </c>
      <c r="S1080" s="2">
        <v>4.9800000000000004</v>
      </c>
      <c r="T1080" s="2">
        <v>9.1300000000000008</v>
      </c>
      <c r="U1080" s="2">
        <v>64.400000000000006</v>
      </c>
      <c r="V1080" s="2">
        <f>SUM(tbl_ProfitPerTruck[[#This Row],[Truck_Fuel_Cost]:[Overhead_Allocation]])+SUM(K1079:N1080)</f>
        <v>475.62</v>
      </c>
      <c r="W1080" s="2">
        <f>tbl_ProfitPerTruck[[#This Row],[Final_Invoice_Amount]]-SUM(tbl_ProfitPerTruck[[#This Row],[Direct_Labor_COGS]:[Permit_Fees_COGS]])</f>
        <v>626.52</v>
      </c>
      <c r="X1080" s="2">
        <f>tbl_ProfitPerTruck[[#This Row],[Final_Invoice_Amount]]-tbl_ProfitPerTruck[[#This Row],[TTL_COSTS]]</f>
        <v>473.32000000000005</v>
      </c>
    </row>
    <row r="1081" spans="1:24" x14ac:dyDescent="0.35">
      <c r="A1081" s="13">
        <v>45987</v>
      </c>
      <c r="B1081" s="13" t="s">
        <v>1057</v>
      </c>
      <c r="C1081" s="1" t="s">
        <v>1137</v>
      </c>
      <c r="D1081" s="1" t="s">
        <v>57</v>
      </c>
      <c r="E1081" s="1" t="s">
        <v>24</v>
      </c>
      <c r="F1081" s="1" t="s">
        <v>25</v>
      </c>
      <c r="G1081" s="1" t="s">
        <v>52</v>
      </c>
      <c r="H1081" s="2">
        <v>8401.7000000000007</v>
      </c>
      <c r="I1081" s="3">
        <v>11.98</v>
      </c>
      <c r="J1081" s="2">
        <v>51.9</v>
      </c>
      <c r="K1081" s="2">
        <v>621.84</v>
      </c>
      <c r="L1081" s="2">
        <v>2514.09</v>
      </c>
      <c r="M1081" s="2">
        <v>0</v>
      </c>
      <c r="N1081" s="2">
        <v>0</v>
      </c>
      <c r="O1081" s="3">
        <v>4.4000000000000004</v>
      </c>
      <c r="P1081" s="3">
        <v>0.16</v>
      </c>
      <c r="Q1081" s="2">
        <v>0.91</v>
      </c>
      <c r="R1081" s="2">
        <v>0.38</v>
      </c>
      <c r="S1081" s="2">
        <v>6.03</v>
      </c>
      <c r="T1081" s="2">
        <v>11.07</v>
      </c>
      <c r="U1081" s="2">
        <v>883.7</v>
      </c>
      <c r="V1081" s="2">
        <f>SUM(tbl_ProfitPerTruck[[#This Row],[Truck_Fuel_Cost]:[Overhead_Allocation]])+SUM(K1080:N1081)</f>
        <v>4360.4400000000005</v>
      </c>
      <c r="W1081" s="2">
        <f>tbl_ProfitPerTruck[[#This Row],[Final_Invoice_Amount]]-SUM(tbl_ProfitPerTruck[[#This Row],[Direct_Labor_COGS]:[Permit_Fees_COGS]])</f>
        <v>5265.77</v>
      </c>
      <c r="X1081" s="2">
        <f>tbl_ProfitPerTruck[[#This Row],[Final_Invoice_Amount]]-tbl_ProfitPerTruck[[#This Row],[TTL_COSTS]]</f>
        <v>4041.26</v>
      </c>
    </row>
    <row r="1082" spans="1:24" x14ac:dyDescent="0.35">
      <c r="A1082" s="13">
        <v>45990</v>
      </c>
      <c r="B1082" s="13" t="s">
        <v>1057</v>
      </c>
      <c r="C1082" s="1" t="s">
        <v>1138</v>
      </c>
      <c r="D1082" s="1" t="s">
        <v>57</v>
      </c>
      <c r="E1082" s="1" t="s">
        <v>24</v>
      </c>
      <c r="F1082" s="1" t="s">
        <v>25</v>
      </c>
      <c r="G1082" s="1" t="s">
        <v>26</v>
      </c>
      <c r="H1082" s="2">
        <v>10738.22</v>
      </c>
      <c r="I1082" s="3">
        <v>9.6300000000000008</v>
      </c>
      <c r="J1082" s="2">
        <v>48.67</v>
      </c>
      <c r="K1082" s="2">
        <v>468.8</v>
      </c>
      <c r="L1082" s="2">
        <v>4035.96</v>
      </c>
      <c r="M1082" s="2">
        <v>0</v>
      </c>
      <c r="N1082" s="2">
        <v>145.71</v>
      </c>
      <c r="O1082" s="3">
        <v>28.9</v>
      </c>
      <c r="P1082" s="3">
        <v>1.4</v>
      </c>
      <c r="Q1082" s="2">
        <v>6.53</v>
      </c>
      <c r="R1082" s="2">
        <v>3.03</v>
      </c>
      <c r="S1082" s="2">
        <v>5.43</v>
      </c>
      <c r="T1082" s="2">
        <v>10.220000000000001</v>
      </c>
      <c r="U1082" s="2">
        <v>1212.7</v>
      </c>
      <c r="V1082" s="2">
        <f>SUM(tbl_ProfitPerTruck[[#This Row],[Truck_Fuel_Cost]:[Overhead_Allocation]])+SUM(K1081:N1082)</f>
        <v>9024.3100000000013</v>
      </c>
      <c r="W1082" s="2">
        <f>tbl_ProfitPerTruck[[#This Row],[Final_Invoice_Amount]]-SUM(tbl_ProfitPerTruck[[#This Row],[Direct_Labor_COGS]:[Permit_Fees_COGS]])</f>
        <v>6087.7499999999991</v>
      </c>
      <c r="X1082" s="2">
        <f>tbl_ProfitPerTruck[[#This Row],[Final_Invoice_Amount]]-tbl_ProfitPerTruck[[#This Row],[TTL_COSTS]]</f>
        <v>1713.909999999998</v>
      </c>
    </row>
    <row r="1083" spans="1:24" x14ac:dyDescent="0.35">
      <c r="A1083" s="13">
        <v>45972</v>
      </c>
      <c r="B1083" s="13" t="s">
        <v>1057</v>
      </c>
      <c r="C1083" s="1" t="s">
        <v>1139</v>
      </c>
      <c r="D1083" s="1" t="s">
        <v>83</v>
      </c>
      <c r="E1083" s="1" t="s">
        <v>29</v>
      </c>
      <c r="F1083" s="1" t="s">
        <v>34</v>
      </c>
      <c r="G1083" s="1" t="s">
        <v>26</v>
      </c>
      <c r="H1083" s="2">
        <v>678.44</v>
      </c>
      <c r="I1083" s="3">
        <v>1.7</v>
      </c>
      <c r="J1083" s="2">
        <v>44.01</v>
      </c>
      <c r="K1083" s="2">
        <v>74.930000000000007</v>
      </c>
      <c r="L1083" s="2">
        <v>102.16</v>
      </c>
      <c r="M1083" s="2">
        <v>0</v>
      </c>
      <c r="N1083" s="2">
        <v>0</v>
      </c>
      <c r="O1083" s="3">
        <v>21.8</v>
      </c>
      <c r="P1083" s="3">
        <v>1.02</v>
      </c>
      <c r="Q1083" s="2">
        <v>4.2300000000000004</v>
      </c>
      <c r="R1083" s="2">
        <v>1.87</v>
      </c>
      <c r="S1083" s="2">
        <v>6.5</v>
      </c>
      <c r="T1083" s="2">
        <v>10.93</v>
      </c>
      <c r="U1083" s="2">
        <v>69.67</v>
      </c>
      <c r="V1083" s="2">
        <f>SUM(tbl_ProfitPerTruck[[#This Row],[Truck_Fuel_Cost]:[Overhead_Allocation]])+SUM(K1082:N1083)</f>
        <v>4920.76</v>
      </c>
      <c r="W1083" s="2">
        <f>tbl_ProfitPerTruck[[#This Row],[Final_Invoice_Amount]]-SUM(tbl_ProfitPerTruck[[#This Row],[Direct_Labor_COGS]:[Permit_Fees_COGS]])</f>
        <v>501.35</v>
      </c>
      <c r="X1083" s="2">
        <f>tbl_ProfitPerTruck[[#This Row],[Final_Invoice_Amount]]-tbl_ProfitPerTruck[[#This Row],[TTL_COSTS]]</f>
        <v>-4242.32</v>
      </c>
    </row>
    <row r="1084" spans="1:24" x14ac:dyDescent="0.35">
      <c r="A1084" s="13">
        <v>45977</v>
      </c>
      <c r="B1084" s="13" t="s">
        <v>1057</v>
      </c>
      <c r="C1084" s="1" t="s">
        <v>1140</v>
      </c>
      <c r="D1084" s="1" t="s">
        <v>23</v>
      </c>
      <c r="E1084" s="1" t="s">
        <v>24</v>
      </c>
      <c r="F1084" s="1" t="s">
        <v>34</v>
      </c>
      <c r="G1084" s="1" t="s">
        <v>52</v>
      </c>
      <c r="H1084" s="2">
        <v>1008.81</v>
      </c>
      <c r="I1084" s="3">
        <v>1.38</v>
      </c>
      <c r="J1084" s="2">
        <v>47.44</v>
      </c>
      <c r="K1084" s="2">
        <v>65.42</v>
      </c>
      <c r="L1084" s="2">
        <v>153.94</v>
      </c>
      <c r="M1084" s="2">
        <v>0</v>
      </c>
      <c r="N1084" s="2">
        <v>0</v>
      </c>
      <c r="O1084" s="3">
        <v>22.3</v>
      </c>
      <c r="P1084" s="3">
        <v>1.19</v>
      </c>
      <c r="Q1084" s="2">
        <v>5.24</v>
      </c>
      <c r="R1084" s="2">
        <v>2.2000000000000002</v>
      </c>
      <c r="S1084" s="2">
        <v>6.29</v>
      </c>
      <c r="T1084" s="2">
        <v>7.61</v>
      </c>
      <c r="U1084" s="2">
        <v>118.82</v>
      </c>
      <c r="V1084" s="2">
        <f>SUM(tbl_ProfitPerTruck[[#This Row],[Truck_Fuel_Cost]:[Overhead_Allocation]])+SUM(K1083:N1084)</f>
        <v>536.61</v>
      </c>
      <c r="W1084" s="2">
        <f>tbl_ProfitPerTruck[[#This Row],[Final_Invoice_Amount]]-SUM(tbl_ProfitPerTruck[[#This Row],[Direct_Labor_COGS]:[Permit_Fees_COGS]])</f>
        <v>789.44999999999993</v>
      </c>
      <c r="X1084" s="2">
        <f>tbl_ProfitPerTruck[[#This Row],[Final_Invoice_Amount]]-tbl_ProfitPerTruck[[#This Row],[TTL_COSTS]]</f>
        <v>472.19999999999993</v>
      </c>
    </row>
    <row r="1085" spans="1:24" x14ac:dyDescent="0.35">
      <c r="A1085" s="13">
        <v>45976</v>
      </c>
      <c r="B1085" s="13" t="s">
        <v>1057</v>
      </c>
      <c r="C1085" s="1" t="s">
        <v>1141</v>
      </c>
      <c r="D1085" s="1" t="s">
        <v>113</v>
      </c>
      <c r="E1085" s="1" t="s">
        <v>29</v>
      </c>
      <c r="F1085" s="1" t="s">
        <v>34</v>
      </c>
      <c r="G1085" s="1" t="s">
        <v>52</v>
      </c>
      <c r="H1085" s="2">
        <v>1299.28</v>
      </c>
      <c r="I1085" s="3">
        <v>2.34</v>
      </c>
      <c r="J1085" s="2">
        <v>43.23</v>
      </c>
      <c r="K1085" s="2">
        <v>101.02</v>
      </c>
      <c r="L1085" s="2">
        <v>252.07</v>
      </c>
      <c r="M1085" s="2">
        <v>0</v>
      </c>
      <c r="N1085" s="2">
        <v>0</v>
      </c>
      <c r="O1085" s="3">
        <v>34.4</v>
      </c>
      <c r="P1085" s="3">
        <v>1.62</v>
      </c>
      <c r="Q1085" s="2">
        <v>8.57</v>
      </c>
      <c r="R1085" s="2">
        <v>1.83</v>
      </c>
      <c r="S1085" s="2">
        <v>6.63</v>
      </c>
      <c r="T1085" s="2">
        <v>9.91</v>
      </c>
      <c r="U1085" s="2">
        <v>93.4</v>
      </c>
      <c r="V1085" s="2">
        <f>SUM(tbl_ProfitPerTruck[[#This Row],[Truck_Fuel_Cost]:[Overhead_Allocation]])+SUM(K1084:N1085)</f>
        <v>692.79000000000008</v>
      </c>
      <c r="W1085" s="2">
        <f>tbl_ProfitPerTruck[[#This Row],[Final_Invoice_Amount]]-SUM(tbl_ProfitPerTruck[[#This Row],[Direct_Labor_COGS]:[Permit_Fees_COGS]])</f>
        <v>946.19</v>
      </c>
      <c r="X1085" s="2">
        <f>tbl_ProfitPerTruck[[#This Row],[Final_Invoice_Amount]]-tbl_ProfitPerTruck[[#This Row],[TTL_COSTS]]</f>
        <v>606.4899999999999</v>
      </c>
    </row>
    <row r="1086" spans="1:24" x14ac:dyDescent="0.35">
      <c r="A1086" s="13">
        <v>45981</v>
      </c>
      <c r="B1086" s="13" t="s">
        <v>1057</v>
      </c>
      <c r="C1086" s="1" t="s">
        <v>1142</v>
      </c>
      <c r="D1086" s="1" t="s">
        <v>33</v>
      </c>
      <c r="E1086" s="1" t="s">
        <v>29</v>
      </c>
      <c r="F1086" s="1" t="s">
        <v>30</v>
      </c>
      <c r="G1086" s="1" t="s">
        <v>43</v>
      </c>
      <c r="H1086" s="2">
        <v>313.72000000000003</v>
      </c>
      <c r="I1086" s="3">
        <v>0.81</v>
      </c>
      <c r="J1086" s="2">
        <v>41.99</v>
      </c>
      <c r="K1086" s="2">
        <v>33.869999999999997</v>
      </c>
      <c r="L1086" s="2">
        <v>17.739999999999998</v>
      </c>
      <c r="M1086" s="2">
        <v>0</v>
      </c>
      <c r="N1086" s="2">
        <v>0</v>
      </c>
      <c r="O1086" s="3">
        <v>28.6</v>
      </c>
      <c r="P1086" s="3">
        <v>1.48</v>
      </c>
      <c r="Q1086" s="2">
        <v>5.76</v>
      </c>
      <c r="R1086" s="2">
        <v>1.64</v>
      </c>
      <c r="S1086" s="2">
        <v>5.53</v>
      </c>
      <c r="T1086" s="2">
        <v>10.73</v>
      </c>
      <c r="U1086" s="2">
        <v>30.61</v>
      </c>
      <c r="V1086" s="2">
        <f>SUM(tbl_ProfitPerTruck[[#This Row],[Truck_Fuel_Cost]:[Overhead_Allocation]])+SUM(K1085:N1086)</f>
        <v>458.96999999999997</v>
      </c>
      <c r="W1086" s="2">
        <f>tbl_ProfitPerTruck[[#This Row],[Final_Invoice_Amount]]-SUM(tbl_ProfitPerTruck[[#This Row],[Direct_Labor_COGS]:[Permit_Fees_COGS]])</f>
        <v>262.11</v>
      </c>
      <c r="X1086" s="2">
        <f>tbl_ProfitPerTruck[[#This Row],[Final_Invoice_Amount]]-tbl_ProfitPerTruck[[#This Row],[TTL_COSTS]]</f>
        <v>-145.24999999999994</v>
      </c>
    </row>
    <row r="1087" spans="1:24" x14ac:dyDescent="0.35">
      <c r="A1087" s="13">
        <v>45967</v>
      </c>
      <c r="B1087" s="13" t="s">
        <v>1057</v>
      </c>
      <c r="C1087" s="1" t="s">
        <v>1143</v>
      </c>
      <c r="D1087" s="1" t="s">
        <v>83</v>
      </c>
      <c r="E1087" s="1" t="s">
        <v>29</v>
      </c>
      <c r="F1087" s="1" t="s">
        <v>34</v>
      </c>
      <c r="G1087" s="1" t="s">
        <v>31</v>
      </c>
      <c r="H1087" s="2">
        <v>412.06</v>
      </c>
      <c r="I1087" s="3">
        <v>3.1</v>
      </c>
      <c r="J1087" s="2">
        <v>45.2</v>
      </c>
      <c r="K1087" s="2">
        <v>140.27000000000001</v>
      </c>
      <c r="L1087" s="2">
        <v>54.81</v>
      </c>
      <c r="M1087" s="2">
        <v>0</v>
      </c>
      <c r="N1087" s="2">
        <v>0</v>
      </c>
      <c r="O1087" s="3">
        <v>19.899999999999999</v>
      </c>
      <c r="P1087" s="3">
        <v>1.01</v>
      </c>
      <c r="Q1087" s="2">
        <v>5.0999999999999996</v>
      </c>
      <c r="R1087" s="2">
        <v>1.59</v>
      </c>
      <c r="S1087" s="2">
        <v>7.08</v>
      </c>
      <c r="T1087" s="2">
        <v>7.75</v>
      </c>
      <c r="U1087" s="2">
        <v>31.62</v>
      </c>
      <c r="V1087" s="2">
        <f>SUM(tbl_ProfitPerTruck[[#This Row],[Truck_Fuel_Cost]:[Overhead_Allocation]])+SUM(K1086:N1087)</f>
        <v>299.83</v>
      </c>
      <c r="W1087" s="2">
        <f>tbl_ProfitPerTruck[[#This Row],[Final_Invoice_Amount]]-SUM(tbl_ProfitPerTruck[[#This Row],[Direct_Labor_COGS]:[Permit_Fees_COGS]])</f>
        <v>216.98</v>
      </c>
      <c r="X1087" s="2">
        <f>tbl_ProfitPerTruck[[#This Row],[Final_Invoice_Amount]]-tbl_ProfitPerTruck[[#This Row],[TTL_COSTS]]</f>
        <v>112.23000000000002</v>
      </c>
    </row>
    <row r="1088" spans="1:24" x14ac:dyDescent="0.35">
      <c r="A1088" s="13">
        <v>45972</v>
      </c>
      <c r="B1088" s="13" t="s">
        <v>1057</v>
      </c>
      <c r="C1088" s="1" t="s">
        <v>1144</v>
      </c>
      <c r="D1088" s="1" t="s">
        <v>28</v>
      </c>
      <c r="E1088" s="1" t="s">
        <v>29</v>
      </c>
      <c r="F1088" s="1" t="s">
        <v>30</v>
      </c>
      <c r="G1088" s="1" t="s">
        <v>52</v>
      </c>
      <c r="H1088" s="2">
        <v>391.75</v>
      </c>
      <c r="I1088" s="3">
        <v>0.69</v>
      </c>
      <c r="J1088" s="2">
        <v>44.55</v>
      </c>
      <c r="K1088" s="2">
        <v>30.62</v>
      </c>
      <c r="L1088" s="2">
        <v>16.96</v>
      </c>
      <c r="M1088" s="2">
        <v>0</v>
      </c>
      <c r="N1088" s="2">
        <v>0</v>
      </c>
      <c r="O1088" s="3">
        <v>21</v>
      </c>
      <c r="P1088" s="3">
        <v>1.1100000000000001</v>
      </c>
      <c r="Q1088" s="2">
        <v>5.26</v>
      </c>
      <c r="R1088" s="2">
        <v>1.18</v>
      </c>
      <c r="S1088" s="2">
        <v>4.8499999999999996</v>
      </c>
      <c r="T1088" s="2">
        <v>10.58</v>
      </c>
      <c r="U1088" s="2">
        <v>25.26</v>
      </c>
      <c r="V1088" s="2">
        <f>SUM(tbl_ProfitPerTruck[[#This Row],[Truck_Fuel_Cost]:[Overhead_Allocation]])+SUM(K1087:N1088)</f>
        <v>289.79000000000002</v>
      </c>
      <c r="W1088" s="2">
        <f>tbl_ProfitPerTruck[[#This Row],[Final_Invoice_Amount]]-SUM(tbl_ProfitPerTruck[[#This Row],[Direct_Labor_COGS]:[Permit_Fees_COGS]])</f>
        <v>344.17</v>
      </c>
      <c r="X1088" s="2">
        <f>tbl_ProfitPerTruck[[#This Row],[Final_Invoice_Amount]]-tbl_ProfitPerTruck[[#This Row],[TTL_COSTS]]</f>
        <v>101.95999999999998</v>
      </c>
    </row>
    <row r="1089" spans="1:24" x14ac:dyDescent="0.35">
      <c r="A1089" s="13">
        <v>45991</v>
      </c>
      <c r="B1089" s="13" t="s">
        <v>1057</v>
      </c>
      <c r="C1089" s="1" t="s">
        <v>1145</v>
      </c>
      <c r="D1089" s="1" t="s">
        <v>57</v>
      </c>
      <c r="E1089" s="1" t="s">
        <v>24</v>
      </c>
      <c r="F1089" s="1" t="s">
        <v>25</v>
      </c>
      <c r="G1089" s="1" t="s">
        <v>26</v>
      </c>
      <c r="H1089" s="2">
        <v>9186</v>
      </c>
      <c r="I1089" s="3">
        <v>8.6300000000000008</v>
      </c>
      <c r="J1089" s="2">
        <v>39.67</v>
      </c>
      <c r="K1089" s="2">
        <v>342.43</v>
      </c>
      <c r="L1089" s="2">
        <v>2873.44</v>
      </c>
      <c r="M1089" s="2">
        <v>0</v>
      </c>
      <c r="N1089" s="2">
        <v>233.78</v>
      </c>
      <c r="O1089" s="3">
        <v>29.8</v>
      </c>
      <c r="P1089" s="3">
        <v>1.53</v>
      </c>
      <c r="Q1089" s="2">
        <v>5.46</v>
      </c>
      <c r="R1089" s="2">
        <v>3.09</v>
      </c>
      <c r="S1089" s="2">
        <v>6.67</v>
      </c>
      <c r="T1089" s="2">
        <v>11.82</v>
      </c>
      <c r="U1089" s="2">
        <v>1064.1300000000001</v>
      </c>
      <c r="V1089" s="2">
        <f>SUM(tbl_ProfitPerTruck[[#This Row],[Truck_Fuel_Cost]:[Overhead_Allocation]])+SUM(K1088:N1089)</f>
        <v>4588.3999999999996</v>
      </c>
      <c r="W1089" s="2">
        <f>tbl_ProfitPerTruck[[#This Row],[Final_Invoice_Amount]]-SUM(tbl_ProfitPerTruck[[#This Row],[Direct_Labor_COGS]:[Permit_Fees_COGS]])</f>
        <v>5736.35</v>
      </c>
      <c r="X1089" s="2">
        <f>tbl_ProfitPerTruck[[#This Row],[Final_Invoice_Amount]]-tbl_ProfitPerTruck[[#This Row],[TTL_COSTS]]</f>
        <v>4597.6000000000004</v>
      </c>
    </row>
    <row r="1090" spans="1:24" x14ac:dyDescent="0.35">
      <c r="A1090" s="13">
        <v>45988</v>
      </c>
      <c r="B1090" s="13" t="s">
        <v>1057</v>
      </c>
      <c r="C1090" s="1" t="s">
        <v>1146</v>
      </c>
      <c r="D1090" s="1" t="s">
        <v>23</v>
      </c>
      <c r="E1090" s="1" t="s">
        <v>24</v>
      </c>
      <c r="F1090" s="1" t="s">
        <v>25</v>
      </c>
      <c r="G1090" s="1" t="s">
        <v>35</v>
      </c>
      <c r="H1090" s="2">
        <v>8977.35</v>
      </c>
      <c r="I1090" s="3">
        <v>12.29</v>
      </c>
      <c r="J1090" s="2">
        <v>48.39</v>
      </c>
      <c r="K1090" s="2">
        <v>594.69000000000005</v>
      </c>
      <c r="L1090" s="2">
        <v>3214.49</v>
      </c>
      <c r="M1090" s="2">
        <v>0</v>
      </c>
      <c r="N1090" s="2">
        <v>0</v>
      </c>
      <c r="O1090" s="3">
        <v>25.2</v>
      </c>
      <c r="P1090" s="3">
        <v>1.1599999999999999</v>
      </c>
      <c r="Q1090" s="2">
        <v>6.06</v>
      </c>
      <c r="R1090" s="2">
        <v>1.33</v>
      </c>
      <c r="S1090" s="2">
        <v>6.79</v>
      </c>
      <c r="T1090" s="2">
        <v>7.5</v>
      </c>
      <c r="U1090" s="2">
        <v>752.35</v>
      </c>
      <c r="V1090" s="2">
        <f>SUM(tbl_ProfitPerTruck[[#This Row],[Truck_Fuel_Cost]:[Overhead_Allocation]])+SUM(K1089:N1090)</f>
        <v>8032.86</v>
      </c>
      <c r="W1090" s="2">
        <f>tbl_ProfitPerTruck[[#This Row],[Final_Invoice_Amount]]-SUM(tbl_ProfitPerTruck[[#This Row],[Direct_Labor_COGS]:[Permit_Fees_COGS]])</f>
        <v>5168.17</v>
      </c>
      <c r="X1090" s="2">
        <f>tbl_ProfitPerTruck[[#This Row],[Final_Invoice_Amount]]-tbl_ProfitPerTruck[[#This Row],[TTL_COSTS]]</f>
        <v>944.49000000000069</v>
      </c>
    </row>
    <row r="1091" spans="1:24" x14ac:dyDescent="0.35">
      <c r="A1091" s="13">
        <v>45982</v>
      </c>
      <c r="B1091" s="13" t="s">
        <v>1057</v>
      </c>
      <c r="C1091" s="1" t="s">
        <v>1147</v>
      </c>
      <c r="D1091" s="1" t="s">
        <v>28</v>
      </c>
      <c r="E1091" s="1" t="s">
        <v>29</v>
      </c>
      <c r="F1091" s="1" t="s">
        <v>30</v>
      </c>
      <c r="G1091" s="1" t="s">
        <v>26</v>
      </c>
      <c r="H1091" s="2">
        <v>257.31</v>
      </c>
      <c r="I1091" s="3">
        <v>0.81</v>
      </c>
      <c r="J1091" s="2">
        <v>44.54</v>
      </c>
      <c r="K1091" s="2">
        <v>35.9</v>
      </c>
      <c r="L1091" s="2">
        <v>7.89</v>
      </c>
      <c r="M1091" s="2">
        <v>0</v>
      </c>
      <c r="N1091" s="2">
        <v>0</v>
      </c>
      <c r="O1091" s="3">
        <v>21.9</v>
      </c>
      <c r="P1091" s="3">
        <v>0.98</v>
      </c>
      <c r="Q1091" s="2">
        <v>4.2</v>
      </c>
      <c r="R1091" s="2">
        <v>1.25</v>
      </c>
      <c r="S1091" s="2">
        <v>4.7300000000000004</v>
      </c>
      <c r="T1091" s="2">
        <v>9.9700000000000006</v>
      </c>
      <c r="U1091" s="2">
        <v>25</v>
      </c>
      <c r="V1091" s="2">
        <f>SUM(tbl_ProfitPerTruck[[#This Row],[Truck_Fuel_Cost]:[Overhead_Allocation]])+SUM(K1090:N1091)</f>
        <v>3898.12</v>
      </c>
      <c r="W1091" s="2">
        <f>tbl_ProfitPerTruck[[#This Row],[Final_Invoice_Amount]]-SUM(tbl_ProfitPerTruck[[#This Row],[Direct_Labor_COGS]:[Permit_Fees_COGS]])</f>
        <v>213.52</v>
      </c>
      <c r="X1091" s="2">
        <f>tbl_ProfitPerTruck[[#This Row],[Final_Invoice_Amount]]-tbl_ProfitPerTruck[[#This Row],[TTL_COSTS]]</f>
        <v>-3640.81</v>
      </c>
    </row>
    <row r="1092" spans="1:24" x14ac:dyDescent="0.35">
      <c r="A1092" s="13">
        <v>45965</v>
      </c>
      <c r="B1092" s="13" t="s">
        <v>1057</v>
      </c>
      <c r="C1092" s="1" t="s">
        <v>1148</v>
      </c>
      <c r="D1092" s="1" t="s">
        <v>28</v>
      </c>
      <c r="E1092" s="1" t="s">
        <v>29</v>
      </c>
      <c r="F1092" s="1" t="s">
        <v>30</v>
      </c>
      <c r="G1092" s="1" t="s">
        <v>35</v>
      </c>
      <c r="H1092" s="2">
        <v>297.66000000000003</v>
      </c>
      <c r="I1092" s="3">
        <v>0.96</v>
      </c>
      <c r="J1092" s="2">
        <v>45.2</v>
      </c>
      <c r="K1092" s="2">
        <v>43.3</v>
      </c>
      <c r="L1092" s="2">
        <v>13.34</v>
      </c>
      <c r="M1092" s="2">
        <v>0</v>
      </c>
      <c r="N1092" s="2">
        <v>0</v>
      </c>
      <c r="O1092" s="3">
        <v>14</v>
      </c>
      <c r="P1092" s="3">
        <v>0.62</v>
      </c>
      <c r="Q1092" s="2">
        <v>3.8</v>
      </c>
      <c r="R1092" s="2">
        <v>1.19</v>
      </c>
      <c r="S1092" s="2">
        <v>5.31</v>
      </c>
      <c r="T1092" s="2">
        <v>9.99</v>
      </c>
      <c r="U1092" s="2">
        <v>25</v>
      </c>
      <c r="V1092" s="2">
        <f>SUM(tbl_ProfitPerTruck[[#This Row],[Truck_Fuel_Cost]:[Overhead_Allocation]])+SUM(K1091:N1092)</f>
        <v>145.72</v>
      </c>
      <c r="W1092" s="2">
        <f>tbl_ProfitPerTruck[[#This Row],[Final_Invoice_Amount]]-SUM(tbl_ProfitPerTruck[[#This Row],[Direct_Labor_COGS]:[Permit_Fees_COGS]])</f>
        <v>241.02000000000004</v>
      </c>
      <c r="X1092" s="2">
        <f>tbl_ProfitPerTruck[[#This Row],[Final_Invoice_Amount]]-tbl_ProfitPerTruck[[#This Row],[TTL_COSTS]]</f>
        <v>151.94000000000003</v>
      </c>
    </row>
    <row r="1093" spans="1:24" x14ac:dyDescent="0.35">
      <c r="A1093" s="13">
        <v>45962</v>
      </c>
      <c r="B1093" s="13" t="s">
        <v>1057</v>
      </c>
      <c r="C1093" s="1" t="s">
        <v>1149</v>
      </c>
      <c r="D1093" s="1" t="s">
        <v>23</v>
      </c>
      <c r="E1093" s="1" t="s">
        <v>24</v>
      </c>
      <c r="F1093" s="1" t="s">
        <v>25</v>
      </c>
      <c r="G1093" s="1" t="s">
        <v>52</v>
      </c>
      <c r="H1093" s="2">
        <v>9140.61</v>
      </c>
      <c r="I1093" s="3">
        <v>12.36</v>
      </c>
      <c r="J1093" s="2">
        <v>45.07</v>
      </c>
      <c r="K1093" s="2">
        <v>557.17999999999995</v>
      </c>
      <c r="L1093" s="2">
        <v>3636.07</v>
      </c>
      <c r="M1093" s="2">
        <v>0</v>
      </c>
      <c r="N1093" s="2">
        <v>303.55</v>
      </c>
      <c r="O1093" s="3">
        <v>41.1</v>
      </c>
      <c r="P1093" s="3">
        <v>2.04</v>
      </c>
      <c r="Q1093" s="2">
        <v>8.44</v>
      </c>
      <c r="R1093" s="2">
        <v>4.28</v>
      </c>
      <c r="S1093" s="2">
        <v>5.3</v>
      </c>
      <c r="T1093" s="2">
        <v>8.0399999999999991</v>
      </c>
      <c r="U1093" s="2">
        <v>1066.31</v>
      </c>
      <c r="V1093" s="2">
        <f>SUM(tbl_ProfitPerTruck[[#This Row],[Truck_Fuel_Cost]:[Overhead_Allocation]])+SUM(K1092:N1093)</f>
        <v>5645.81</v>
      </c>
      <c r="W1093" s="2">
        <f>tbl_ProfitPerTruck[[#This Row],[Final_Invoice_Amount]]-SUM(tbl_ProfitPerTruck[[#This Row],[Direct_Labor_COGS]:[Permit_Fees_COGS]])</f>
        <v>4643.8100000000004</v>
      </c>
      <c r="X1093" s="2">
        <f>tbl_ProfitPerTruck[[#This Row],[Final_Invoice_Amount]]-tbl_ProfitPerTruck[[#This Row],[TTL_COSTS]]</f>
        <v>3494.8</v>
      </c>
    </row>
    <row r="1094" spans="1:24" x14ac:dyDescent="0.35">
      <c r="A1094" s="13">
        <v>45968</v>
      </c>
      <c r="B1094" s="13" t="s">
        <v>1057</v>
      </c>
      <c r="C1094" s="1" t="s">
        <v>1150</v>
      </c>
      <c r="D1094" s="1" t="s">
        <v>113</v>
      </c>
      <c r="E1094" s="1" t="s">
        <v>29</v>
      </c>
      <c r="F1094" s="1" t="s">
        <v>30</v>
      </c>
      <c r="G1094" s="1" t="s">
        <v>31</v>
      </c>
      <c r="H1094" s="2">
        <v>305.39999999999998</v>
      </c>
      <c r="I1094" s="3">
        <v>1.44</v>
      </c>
      <c r="J1094" s="2">
        <v>47.76</v>
      </c>
      <c r="K1094" s="2">
        <v>68.84</v>
      </c>
      <c r="L1094" s="2">
        <v>12.94</v>
      </c>
      <c r="M1094" s="2">
        <v>0</v>
      </c>
      <c r="N1094" s="2">
        <v>0</v>
      </c>
      <c r="O1094" s="3">
        <v>33.799999999999997</v>
      </c>
      <c r="P1094" s="3">
        <v>1.61</v>
      </c>
      <c r="Q1094" s="2">
        <v>7.91</v>
      </c>
      <c r="R1094" s="2">
        <v>2.86</v>
      </c>
      <c r="S1094" s="2">
        <v>6.04</v>
      </c>
      <c r="T1094" s="2">
        <v>7.82</v>
      </c>
      <c r="U1094" s="2">
        <v>26.82</v>
      </c>
      <c r="V1094" s="2">
        <f>SUM(tbl_ProfitPerTruck[[#This Row],[Truck_Fuel_Cost]:[Overhead_Allocation]])+SUM(K1093:N1094)</f>
        <v>4630.03</v>
      </c>
      <c r="W1094" s="2">
        <f>tbl_ProfitPerTruck[[#This Row],[Final_Invoice_Amount]]-SUM(tbl_ProfitPerTruck[[#This Row],[Direct_Labor_COGS]:[Permit_Fees_COGS]])</f>
        <v>223.61999999999998</v>
      </c>
      <c r="X1094" s="2">
        <f>tbl_ProfitPerTruck[[#This Row],[Final_Invoice_Amount]]-tbl_ProfitPerTruck[[#This Row],[TTL_COSTS]]</f>
        <v>-4324.63</v>
      </c>
    </row>
    <row r="1095" spans="1:24" x14ac:dyDescent="0.35">
      <c r="A1095" s="13">
        <v>45989</v>
      </c>
      <c r="B1095" s="13" t="s">
        <v>1057</v>
      </c>
      <c r="C1095" s="1" t="s">
        <v>1151</v>
      </c>
      <c r="D1095" s="1" t="s">
        <v>23</v>
      </c>
      <c r="E1095" s="1" t="s">
        <v>24</v>
      </c>
      <c r="F1095" s="1" t="s">
        <v>34</v>
      </c>
      <c r="G1095" s="1" t="s">
        <v>52</v>
      </c>
      <c r="H1095" s="2">
        <v>805.41</v>
      </c>
      <c r="I1095" s="3">
        <v>1.49</v>
      </c>
      <c r="J1095" s="2">
        <v>45.13</v>
      </c>
      <c r="K1095" s="2">
        <v>67.459999999999994</v>
      </c>
      <c r="L1095" s="2">
        <v>116.03</v>
      </c>
      <c r="M1095" s="2">
        <v>0</v>
      </c>
      <c r="N1095" s="2">
        <v>0</v>
      </c>
      <c r="O1095" s="3">
        <v>18.2</v>
      </c>
      <c r="P1095" s="3">
        <v>0.9</v>
      </c>
      <c r="Q1095" s="2">
        <v>4.68</v>
      </c>
      <c r="R1095" s="2">
        <v>1.28</v>
      </c>
      <c r="S1095" s="2">
        <v>5.73</v>
      </c>
      <c r="T1095" s="2">
        <v>9.6199999999999992</v>
      </c>
      <c r="U1095" s="2">
        <v>54.84</v>
      </c>
      <c r="V1095" s="2">
        <f>SUM(tbl_ProfitPerTruck[[#This Row],[Truck_Fuel_Cost]:[Overhead_Allocation]])+SUM(K1094:N1095)</f>
        <v>341.41999999999996</v>
      </c>
      <c r="W1095" s="2">
        <f>tbl_ProfitPerTruck[[#This Row],[Final_Invoice_Amount]]-SUM(tbl_ProfitPerTruck[[#This Row],[Direct_Labor_COGS]:[Permit_Fees_COGS]])</f>
        <v>621.91999999999996</v>
      </c>
      <c r="X1095" s="2">
        <f>tbl_ProfitPerTruck[[#This Row],[Final_Invoice_Amount]]-tbl_ProfitPerTruck[[#This Row],[TTL_COSTS]]</f>
        <v>463.99</v>
      </c>
    </row>
    <row r="1096" spans="1:24" x14ac:dyDescent="0.35">
      <c r="A1096" s="13">
        <v>45986</v>
      </c>
      <c r="B1096" s="13" t="s">
        <v>1057</v>
      </c>
      <c r="C1096" s="1" t="s">
        <v>1152</v>
      </c>
      <c r="D1096" s="1" t="s">
        <v>45</v>
      </c>
      <c r="E1096" s="1" t="s">
        <v>29</v>
      </c>
      <c r="F1096" s="1" t="s">
        <v>34</v>
      </c>
      <c r="G1096" s="1" t="s">
        <v>52</v>
      </c>
      <c r="H1096" s="2">
        <v>1253.5899999999999</v>
      </c>
      <c r="I1096" s="3">
        <v>0.7</v>
      </c>
      <c r="J1096" s="2">
        <v>46.75</v>
      </c>
      <c r="K1096" s="2">
        <v>32.72</v>
      </c>
      <c r="L1096" s="2">
        <v>147.93</v>
      </c>
      <c r="M1096" s="2">
        <v>0</v>
      </c>
      <c r="N1096" s="2">
        <v>0</v>
      </c>
      <c r="O1096" s="3">
        <v>22.3</v>
      </c>
      <c r="P1096" s="3">
        <v>1.2</v>
      </c>
      <c r="Q1096" s="2">
        <v>4.2699999999999996</v>
      </c>
      <c r="R1096" s="2">
        <v>2.11</v>
      </c>
      <c r="S1096" s="2">
        <v>6.52</v>
      </c>
      <c r="T1096" s="2">
        <v>10.4</v>
      </c>
      <c r="U1096" s="2">
        <v>95.17</v>
      </c>
      <c r="V1096" s="2">
        <f>SUM(tbl_ProfitPerTruck[[#This Row],[Truck_Fuel_Cost]:[Overhead_Allocation]])+SUM(K1095:N1096)</f>
        <v>482.61</v>
      </c>
      <c r="W1096" s="2">
        <f>tbl_ProfitPerTruck[[#This Row],[Final_Invoice_Amount]]-SUM(tbl_ProfitPerTruck[[#This Row],[Direct_Labor_COGS]:[Permit_Fees_COGS]])</f>
        <v>1072.9399999999998</v>
      </c>
      <c r="X1096" s="2">
        <f>tbl_ProfitPerTruck[[#This Row],[Final_Invoice_Amount]]-tbl_ProfitPerTruck[[#This Row],[TTL_COSTS]]</f>
        <v>770.9799999999999</v>
      </c>
    </row>
    <row r="1097" spans="1:24" x14ac:dyDescent="0.35">
      <c r="A1097" s="13">
        <v>45985</v>
      </c>
      <c r="B1097" s="13" t="s">
        <v>1057</v>
      </c>
      <c r="C1097" s="1" t="s">
        <v>1153</v>
      </c>
      <c r="D1097" s="1" t="s">
        <v>72</v>
      </c>
      <c r="E1097" s="1" t="s">
        <v>29</v>
      </c>
      <c r="F1097" s="1" t="s">
        <v>30</v>
      </c>
      <c r="G1097" s="1" t="s">
        <v>43</v>
      </c>
      <c r="H1097" s="2">
        <v>363.34</v>
      </c>
      <c r="I1097" s="3">
        <v>1.89</v>
      </c>
      <c r="J1097" s="2">
        <v>47.16</v>
      </c>
      <c r="K1097" s="2">
        <v>89.24</v>
      </c>
      <c r="L1097" s="2">
        <v>23.41</v>
      </c>
      <c r="M1097" s="2">
        <v>0</v>
      </c>
      <c r="N1097" s="2">
        <v>0</v>
      </c>
      <c r="O1097" s="3">
        <v>14.1</v>
      </c>
      <c r="P1097" s="3">
        <v>0.79</v>
      </c>
      <c r="Q1097" s="2">
        <v>3.12</v>
      </c>
      <c r="R1097" s="2">
        <v>1.68</v>
      </c>
      <c r="S1097" s="2">
        <v>6.81</v>
      </c>
      <c r="T1097" s="2">
        <v>11.83</v>
      </c>
      <c r="U1097" s="2">
        <v>33.01</v>
      </c>
      <c r="V1097" s="2">
        <f>SUM(tbl_ProfitPerTruck[[#This Row],[Truck_Fuel_Cost]:[Overhead_Allocation]])+SUM(K1096:N1097)</f>
        <v>349.75</v>
      </c>
      <c r="W1097" s="2">
        <f>tbl_ProfitPerTruck[[#This Row],[Final_Invoice_Amount]]-SUM(tbl_ProfitPerTruck[[#This Row],[Direct_Labor_COGS]:[Permit_Fees_COGS]])</f>
        <v>250.69</v>
      </c>
      <c r="X1097" s="2">
        <f>tbl_ProfitPerTruck[[#This Row],[Final_Invoice_Amount]]-tbl_ProfitPerTruck[[#This Row],[TTL_COSTS]]</f>
        <v>13.589999999999975</v>
      </c>
    </row>
    <row r="1098" spans="1:24" x14ac:dyDescent="0.35">
      <c r="A1098" s="13">
        <v>45981</v>
      </c>
      <c r="B1098" s="13" t="s">
        <v>1057</v>
      </c>
      <c r="C1098" s="1" t="s">
        <v>1154</v>
      </c>
      <c r="D1098" s="1" t="s">
        <v>83</v>
      </c>
      <c r="E1098" s="1" t="s">
        <v>29</v>
      </c>
      <c r="F1098" s="1" t="s">
        <v>34</v>
      </c>
      <c r="G1098" s="1" t="s">
        <v>26</v>
      </c>
      <c r="H1098" s="2">
        <v>1084.75</v>
      </c>
      <c r="I1098" s="3">
        <v>2.29</v>
      </c>
      <c r="J1098" s="2">
        <v>41.38</v>
      </c>
      <c r="K1098" s="2">
        <v>94.94</v>
      </c>
      <c r="L1098" s="2">
        <v>195.51</v>
      </c>
      <c r="M1098" s="2">
        <v>45.8</v>
      </c>
      <c r="N1098" s="2">
        <v>0</v>
      </c>
      <c r="O1098" s="3">
        <v>12.9</v>
      </c>
      <c r="P1098" s="3">
        <v>0.64</v>
      </c>
      <c r="Q1098" s="2">
        <v>2.67</v>
      </c>
      <c r="R1098" s="2">
        <v>1.42</v>
      </c>
      <c r="S1098" s="2">
        <v>6.32</v>
      </c>
      <c r="T1098" s="2">
        <v>7</v>
      </c>
      <c r="U1098" s="2">
        <v>117.51</v>
      </c>
      <c r="V1098" s="2">
        <f>SUM(tbl_ProfitPerTruck[[#This Row],[Truck_Fuel_Cost]:[Overhead_Allocation]])+SUM(K1097:N1098)</f>
        <v>583.81999999999994</v>
      </c>
      <c r="W1098" s="2">
        <f>tbl_ProfitPerTruck[[#This Row],[Final_Invoice_Amount]]-SUM(tbl_ProfitPerTruck[[#This Row],[Direct_Labor_COGS]:[Permit_Fees_COGS]])</f>
        <v>748.5</v>
      </c>
      <c r="X1098" s="2">
        <f>tbl_ProfitPerTruck[[#This Row],[Final_Invoice_Amount]]-tbl_ProfitPerTruck[[#This Row],[TTL_COSTS]]</f>
        <v>500.93000000000006</v>
      </c>
    </row>
    <row r="1099" spans="1:24" x14ac:dyDescent="0.35">
      <c r="A1099" s="13">
        <v>45981</v>
      </c>
      <c r="B1099" s="13" t="s">
        <v>1057</v>
      </c>
      <c r="C1099" s="1" t="s">
        <v>1155</v>
      </c>
      <c r="D1099" s="1" t="s">
        <v>49</v>
      </c>
      <c r="E1099" s="1" t="s">
        <v>29</v>
      </c>
      <c r="F1099" s="1" t="s">
        <v>30</v>
      </c>
      <c r="G1099" s="1" t="s">
        <v>37</v>
      </c>
      <c r="H1099" s="2">
        <v>252.05</v>
      </c>
      <c r="I1099" s="3">
        <v>1.29</v>
      </c>
      <c r="J1099" s="2">
        <v>47.71</v>
      </c>
      <c r="K1099" s="2">
        <v>61.77</v>
      </c>
      <c r="L1099" s="2">
        <v>10.86</v>
      </c>
      <c r="M1099" s="2">
        <v>0</v>
      </c>
      <c r="N1099" s="2">
        <v>0</v>
      </c>
      <c r="O1099" s="3">
        <v>2</v>
      </c>
      <c r="P1099" s="3">
        <v>0.23</v>
      </c>
      <c r="Q1099" s="2">
        <v>0.55000000000000004</v>
      </c>
      <c r="R1099" s="2">
        <v>0.13</v>
      </c>
      <c r="S1099" s="2">
        <v>5.0599999999999996</v>
      </c>
      <c r="T1099" s="2">
        <v>9.27</v>
      </c>
      <c r="U1099" s="2">
        <v>26.43</v>
      </c>
      <c r="V1099" s="2">
        <f>SUM(tbl_ProfitPerTruck[[#This Row],[Truck_Fuel_Cost]:[Overhead_Allocation]])+SUM(K1098:N1099)</f>
        <v>450.32</v>
      </c>
      <c r="W1099" s="2">
        <f>tbl_ProfitPerTruck[[#This Row],[Final_Invoice_Amount]]-SUM(tbl_ProfitPerTruck[[#This Row],[Direct_Labor_COGS]:[Permit_Fees_COGS]])</f>
        <v>179.42000000000002</v>
      </c>
      <c r="X1099" s="2">
        <f>tbl_ProfitPerTruck[[#This Row],[Final_Invoice_Amount]]-tbl_ProfitPerTruck[[#This Row],[TTL_COSTS]]</f>
        <v>-198.26999999999998</v>
      </c>
    </row>
    <row r="1100" spans="1:24" x14ac:dyDescent="0.35">
      <c r="A1100" s="13">
        <v>45965</v>
      </c>
      <c r="B1100" s="13" t="s">
        <v>1057</v>
      </c>
      <c r="C1100" s="1" t="s">
        <v>1156</v>
      </c>
      <c r="D1100" s="1" t="s">
        <v>49</v>
      </c>
      <c r="E1100" s="1" t="s">
        <v>29</v>
      </c>
      <c r="F1100" s="1" t="s">
        <v>34</v>
      </c>
      <c r="G1100" s="1" t="s">
        <v>31</v>
      </c>
      <c r="H1100" s="2">
        <v>377.17</v>
      </c>
      <c r="I1100" s="3">
        <v>2.63</v>
      </c>
      <c r="J1100" s="2">
        <v>44.82</v>
      </c>
      <c r="K1100" s="2">
        <v>117.73</v>
      </c>
      <c r="L1100" s="2">
        <v>73.38</v>
      </c>
      <c r="M1100" s="2">
        <v>0</v>
      </c>
      <c r="N1100" s="2">
        <v>0</v>
      </c>
      <c r="O1100" s="3">
        <v>8.3000000000000007</v>
      </c>
      <c r="P1100" s="3">
        <v>0.49</v>
      </c>
      <c r="Q1100" s="2">
        <v>2.2999999999999998</v>
      </c>
      <c r="R1100" s="2">
        <v>0.67</v>
      </c>
      <c r="S1100" s="2">
        <v>5.72</v>
      </c>
      <c r="T1100" s="2">
        <v>8.85</v>
      </c>
      <c r="U1100" s="2">
        <v>41.34</v>
      </c>
      <c r="V1100" s="2">
        <f>SUM(tbl_ProfitPerTruck[[#This Row],[Truck_Fuel_Cost]:[Overhead_Allocation]])+SUM(K1099:N1100)</f>
        <v>322.62</v>
      </c>
      <c r="W1100" s="2">
        <f>tbl_ProfitPerTruck[[#This Row],[Final_Invoice_Amount]]-SUM(tbl_ProfitPerTruck[[#This Row],[Direct_Labor_COGS]:[Permit_Fees_COGS]])</f>
        <v>186.06</v>
      </c>
      <c r="X1100" s="2">
        <f>tbl_ProfitPerTruck[[#This Row],[Final_Invoice_Amount]]-tbl_ProfitPerTruck[[#This Row],[TTL_COSTS]]</f>
        <v>54.550000000000011</v>
      </c>
    </row>
    <row r="1101" spans="1:24" x14ac:dyDescent="0.35">
      <c r="A1101" s="13">
        <v>45973</v>
      </c>
      <c r="B1101" s="13" t="s">
        <v>1057</v>
      </c>
      <c r="C1101" s="1" t="s">
        <v>1157</v>
      </c>
      <c r="D1101" s="1" t="s">
        <v>23</v>
      </c>
      <c r="E1101" s="1" t="s">
        <v>24</v>
      </c>
      <c r="F1101" s="1" t="s">
        <v>25</v>
      </c>
      <c r="G1101" s="1" t="s">
        <v>35</v>
      </c>
      <c r="H1101" s="2">
        <v>11304.51</v>
      </c>
      <c r="I1101" s="3">
        <v>8.76</v>
      </c>
      <c r="J1101" s="2">
        <v>47.18</v>
      </c>
      <c r="K1101" s="2">
        <v>413.29</v>
      </c>
      <c r="L1101" s="2">
        <v>3503.52</v>
      </c>
      <c r="M1101" s="2">
        <v>0</v>
      </c>
      <c r="N1101" s="2">
        <v>0</v>
      </c>
      <c r="O1101" s="3">
        <v>2.1</v>
      </c>
      <c r="P1101" s="3">
        <v>0.24</v>
      </c>
      <c r="Q1101" s="2">
        <v>0.4</v>
      </c>
      <c r="R1101" s="2">
        <v>0.23</v>
      </c>
      <c r="S1101" s="2">
        <v>6.31</v>
      </c>
      <c r="T1101" s="2">
        <v>7.93</v>
      </c>
      <c r="U1101" s="2">
        <v>1045.92</v>
      </c>
      <c r="V1101" s="2">
        <f>SUM(tbl_ProfitPerTruck[[#This Row],[Truck_Fuel_Cost]:[Overhead_Allocation]])+SUM(K1100:N1101)</f>
        <v>5168.71</v>
      </c>
      <c r="W1101" s="2">
        <f>tbl_ProfitPerTruck[[#This Row],[Final_Invoice_Amount]]-SUM(tbl_ProfitPerTruck[[#This Row],[Direct_Labor_COGS]:[Permit_Fees_COGS]])</f>
        <v>7387.7000000000007</v>
      </c>
      <c r="X1101" s="2">
        <f>tbl_ProfitPerTruck[[#This Row],[Final_Invoice_Amount]]-tbl_ProfitPerTruck[[#This Row],[TTL_COSTS]]</f>
        <v>6135.8</v>
      </c>
    </row>
    <row r="1102" spans="1:24" x14ac:dyDescent="0.35">
      <c r="A1102" s="13">
        <v>46008</v>
      </c>
      <c r="B1102" s="13" t="s">
        <v>1158</v>
      </c>
      <c r="C1102" s="1" t="s">
        <v>1159</v>
      </c>
      <c r="D1102" s="1" t="s">
        <v>57</v>
      </c>
      <c r="E1102" s="1" t="s">
        <v>24</v>
      </c>
      <c r="F1102" s="1" t="s">
        <v>25</v>
      </c>
      <c r="G1102" s="1" t="s">
        <v>52</v>
      </c>
      <c r="H1102" s="2">
        <v>9393.48</v>
      </c>
      <c r="I1102" s="3">
        <v>8.56</v>
      </c>
      <c r="J1102" s="2">
        <v>43.93</v>
      </c>
      <c r="K1102" s="2">
        <v>376.07</v>
      </c>
      <c r="L1102" s="2">
        <v>2772.09</v>
      </c>
      <c r="M1102" s="2">
        <v>0</v>
      </c>
      <c r="N1102" s="2">
        <v>199.52</v>
      </c>
      <c r="O1102" s="3">
        <v>15.8</v>
      </c>
      <c r="P1102" s="3">
        <v>0.77</v>
      </c>
      <c r="Q1102" s="2">
        <v>3.06</v>
      </c>
      <c r="R1102" s="2">
        <v>1.88</v>
      </c>
      <c r="S1102" s="2">
        <v>5.27</v>
      </c>
      <c r="T1102" s="2">
        <v>9.2899999999999991</v>
      </c>
      <c r="U1102" s="2">
        <v>685.5</v>
      </c>
      <c r="V1102" s="2">
        <f>SUM(tbl_ProfitPerTruck[[#This Row],[Truck_Fuel_Cost]:[Overhead_Allocation]])+SUM(K1101:N1102)</f>
        <v>7969.4900000000007</v>
      </c>
      <c r="W1102" s="2">
        <f>tbl_ProfitPerTruck[[#This Row],[Final_Invoice_Amount]]-SUM(tbl_ProfitPerTruck[[#This Row],[Direct_Labor_COGS]:[Permit_Fees_COGS]])</f>
        <v>6045.7999999999993</v>
      </c>
      <c r="X1102" s="2">
        <f>tbl_ProfitPerTruck[[#This Row],[Final_Invoice_Amount]]-tbl_ProfitPerTruck[[#This Row],[TTL_COSTS]]</f>
        <v>1423.9899999999989</v>
      </c>
    </row>
    <row r="1103" spans="1:24" x14ac:dyDescent="0.35">
      <c r="A1103" s="13">
        <v>46004</v>
      </c>
      <c r="B1103" s="13" t="s">
        <v>1158</v>
      </c>
      <c r="C1103" s="1" t="s">
        <v>1160</v>
      </c>
      <c r="D1103" s="1" t="s">
        <v>57</v>
      </c>
      <c r="E1103" s="1" t="s">
        <v>24</v>
      </c>
      <c r="F1103" s="1" t="s">
        <v>34</v>
      </c>
      <c r="G1103" s="1" t="s">
        <v>35</v>
      </c>
      <c r="H1103" s="2">
        <v>469.26</v>
      </c>
      <c r="I1103" s="3">
        <v>0.7</v>
      </c>
      <c r="J1103" s="2">
        <v>52.41</v>
      </c>
      <c r="K1103" s="2">
        <v>36.69</v>
      </c>
      <c r="L1103" s="2">
        <v>73.010000000000005</v>
      </c>
      <c r="M1103" s="2">
        <v>0</v>
      </c>
      <c r="N1103" s="2">
        <v>0</v>
      </c>
      <c r="O1103" s="3">
        <v>15.3</v>
      </c>
      <c r="P1103" s="3">
        <v>0.69</v>
      </c>
      <c r="Q1103" s="2">
        <v>2.85</v>
      </c>
      <c r="R1103" s="2">
        <v>1.5</v>
      </c>
      <c r="S1103" s="2">
        <v>6.2</v>
      </c>
      <c r="T1103" s="2">
        <v>8.75</v>
      </c>
      <c r="U1103" s="2">
        <v>48.01</v>
      </c>
      <c r="V1103" s="2">
        <f>SUM(tbl_ProfitPerTruck[[#This Row],[Truck_Fuel_Cost]:[Overhead_Allocation]])+SUM(K1102:N1103)</f>
        <v>3524.6900000000005</v>
      </c>
      <c r="W1103" s="2">
        <f>tbl_ProfitPerTruck[[#This Row],[Final_Invoice_Amount]]-SUM(tbl_ProfitPerTruck[[#This Row],[Direct_Labor_COGS]:[Permit_Fees_COGS]])</f>
        <v>359.56</v>
      </c>
      <c r="X1103" s="2">
        <f>tbl_ProfitPerTruck[[#This Row],[Final_Invoice_Amount]]-tbl_ProfitPerTruck[[#This Row],[TTL_COSTS]]</f>
        <v>-3055.4300000000003</v>
      </c>
    </row>
    <row r="1104" spans="1:24" x14ac:dyDescent="0.35">
      <c r="A1104" s="13">
        <v>46017</v>
      </c>
      <c r="B1104" s="13" t="s">
        <v>1158</v>
      </c>
      <c r="C1104" s="1" t="s">
        <v>1161</v>
      </c>
      <c r="D1104" s="1" t="s">
        <v>51</v>
      </c>
      <c r="E1104" s="1" t="s">
        <v>29</v>
      </c>
      <c r="F1104" s="1" t="s">
        <v>34</v>
      </c>
      <c r="G1104" s="1" t="s">
        <v>37</v>
      </c>
      <c r="H1104" s="2">
        <v>864.3</v>
      </c>
      <c r="I1104" s="3">
        <v>0.97</v>
      </c>
      <c r="J1104" s="2">
        <v>55.12</v>
      </c>
      <c r="K1104" s="2">
        <v>53.28</v>
      </c>
      <c r="L1104" s="2">
        <v>95.78</v>
      </c>
      <c r="M1104" s="2">
        <v>0</v>
      </c>
      <c r="N1104" s="2">
        <v>0</v>
      </c>
      <c r="O1104" s="3">
        <v>23.2</v>
      </c>
      <c r="P1104" s="3">
        <v>1.25</v>
      </c>
      <c r="Q1104" s="2">
        <v>5.27</v>
      </c>
      <c r="R1104" s="2">
        <v>2.67</v>
      </c>
      <c r="S1104" s="2">
        <v>4.53</v>
      </c>
      <c r="T1104" s="2">
        <v>8.24</v>
      </c>
      <c r="U1104" s="2">
        <v>57.25</v>
      </c>
      <c r="V1104" s="2">
        <f>SUM(tbl_ProfitPerTruck[[#This Row],[Truck_Fuel_Cost]:[Overhead_Allocation]])+SUM(K1103:N1104)</f>
        <v>336.72</v>
      </c>
      <c r="W1104" s="2">
        <f>tbl_ProfitPerTruck[[#This Row],[Final_Invoice_Amount]]-SUM(tbl_ProfitPerTruck[[#This Row],[Direct_Labor_COGS]:[Permit_Fees_COGS]])</f>
        <v>715.24</v>
      </c>
      <c r="X1104" s="2">
        <f>tbl_ProfitPerTruck[[#This Row],[Final_Invoice_Amount]]-tbl_ProfitPerTruck[[#This Row],[TTL_COSTS]]</f>
        <v>527.57999999999993</v>
      </c>
    </row>
    <row r="1105" spans="1:24" x14ac:dyDescent="0.35">
      <c r="A1105" s="13">
        <v>46014</v>
      </c>
      <c r="B1105" s="13" t="s">
        <v>1158</v>
      </c>
      <c r="C1105" s="1" t="s">
        <v>1162</v>
      </c>
      <c r="D1105" s="1" t="s">
        <v>83</v>
      </c>
      <c r="E1105" s="1" t="s">
        <v>29</v>
      </c>
      <c r="F1105" s="1" t="s">
        <v>34</v>
      </c>
      <c r="G1105" s="1" t="s">
        <v>52</v>
      </c>
      <c r="H1105" s="2">
        <v>1015.29</v>
      </c>
      <c r="I1105" s="3">
        <v>2.61</v>
      </c>
      <c r="J1105" s="2">
        <v>46.05</v>
      </c>
      <c r="K1105" s="2">
        <v>120.1</v>
      </c>
      <c r="L1105" s="2">
        <v>258.83</v>
      </c>
      <c r="M1105" s="2">
        <v>0</v>
      </c>
      <c r="N1105" s="2">
        <v>0</v>
      </c>
      <c r="O1105" s="3">
        <v>26.4</v>
      </c>
      <c r="P1105" s="3">
        <v>1.1000000000000001</v>
      </c>
      <c r="Q1105" s="2">
        <v>5.04</v>
      </c>
      <c r="R1105" s="2">
        <v>1.49</v>
      </c>
      <c r="S1105" s="2">
        <v>6.64</v>
      </c>
      <c r="T1105" s="2">
        <v>7.35</v>
      </c>
      <c r="U1105" s="2">
        <v>91.15</v>
      </c>
      <c r="V1105" s="2">
        <f>SUM(tbl_ProfitPerTruck[[#This Row],[Truck_Fuel_Cost]:[Overhead_Allocation]])+SUM(K1104:N1105)</f>
        <v>639.66</v>
      </c>
      <c r="W1105" s="2">
        <f>tbl_ProfitPerTruck[[#This Row],[Final_Invoice_Amount]]-SUM(tbl_ProfitPerTruck[[#This Row],[Direct_Labor_COGS]:[Permit_Fees_COGS]])</f>
        <v>636.36</v>
      </c>
      <c r="X1105" s="2">
        <f>tbl_ProfitPerTruck[[#This Row],[Final_Invoice_Amount]]-tbl_ProfitPerTruck[[#This Row],[TTL_COSTS]]</f>
        <v>375.63</v>
      </c>
    </row>
    <row r="1106" spans="1:24" x14ac:dyDescent="0.35">
      <c r="A1106" s="13">
        <v>46010</v>
      </c>
      <c r="B1106" s="13" t="s">
        <v>1158</v>
      </c>
      <c r="C1106" s="1" t="s">
        <v>1163</v>
      </c>
      <c r="D1106" s="1" t="s">
        <v>45</v>
      </c>
      <c r="E1106" s="1" t="s">
        <v>29</v>
      </c>
      <c r="F1106" s="1" t="s">
        <v>30</v>
      </c>
      <c r="G1106" s="1" t="s">
        <v>43</v>
      </c>
      <c r="H1106" s="2">
        <v>256.87</v>
      </c>
      <c r="I1106" s="3">
        <v>1.05</v>
      </c>
      <c r="J1106" s="2">
        <v>45.78</v>
      </c>
      <c r="K1106" s="2">
        <v>48.28</v>
      </c>
      <c r="L1106" s="2">
        <v>24.22</v>
      </c>
      <c r="M1106" s="2">
        <v>0</v>
      </c>
      <c r="N1106" s="2">
        <v>0</v>
      </c>
      <c r="O1106" s="3">
        <v>15.9</v>
      </c>
      <c r="P1106" s="3">
        <v>0.86</v>
      </c>
      <c r="Q1106" s="2">
        <v>4.42</v>
      </c>
      <c r="R1106" s="2">
        <v>1.04</v>
      </c>
      <c r="S1106" s="2">
        <v>4.92</v>
      </c>
      <c r="T1106" s="2">
        <v>9.6</v>
      </c>
      <c r="U1106" s="2">
        <v>28.19</v>
      </c>
      <c r="V1106" s="2">
        <f>SUM(tbl_ProfitPerTruck[[#This Row],[Truck_Fuel_Cost]:[Overhead_Allocation]])+SUM(K1105:N1106)</f>
        <v>499.59999999999997</v>
      </c>
      <c r="W1106" s="2">
        <f>tbl_ProfitPerTruck[[#This Row],[Final_Invoice_Amount]]-SUM(tbl_ProfitPerTruck[[#This Row],[Direct_Labor_COGS]:[Permit_Fees_COGS]])</f>
        <v>184.37</v>
      </c>
      <c r="X1106" s="2">
        <f>tbl_ProfitPerTruck[[#This Row],[Final_Invoice_Amount]]-tbl_ProfitPerTruck[[#This Row],[TTL_COSTS]]</f>
        <v>-242.72999999999996</v>
      </c>
    </row>
    <row r="1107" spans="1:24" x14ac:dyDescent="0.35">
      <c r="A1107" s="13">
        <v>45998</v>
      </c>
      <c r="B1107" s="13" t="s">
        <v>1158</v>
      </c>
      <c r="C1107" s="1" t="s">
        <v>1164</v>
      </c>
      <c r="D1107" s="1" t="s">
        <v>42</v>
      </c>
      <c r="E1107" s="1" t="s">
        <v>24</v>
      </c>
      <c r="F1107" s="1" t="s">
        <v>25</v>
      </c>
      <c r="G1107" s="1" t="s">
        <v>31</v>
      </c>
      <c r="H1107" s="2">
        <v>8765.09</v>
      </c>
      <c r="I1107" s="3">
        <v>9.89</v>
      </c>
      <c r="J1107" s="2">
        <v>48.03</v>
      </c>
      <c r="K1107" s="2">
        <v>475.09</v>
      </c>
      <c r="L1107" s="2">
        <v>2819.38</v>
      </c>
      <c r="M1107" s="2">
        <v>0</v>
      </c>
      <c r="N1107" s="2">
        <v>229.52</v>
      </c>
      <c r="O1107" s="3">
        <v>14.6</v>
      </c>
      <c r="P1107" s="3">
        <v>0.7</v>
      </c>
      <c r="Q1107" s="2">
        <v>3.31</v>
      </c>
      <c r="R1107" s="2">
        <v>1.73</v>
      </c>
      <c r="S1107" s="2">
        <v>5.39</v>
      </c>
      <c r="T1107" s="2">
        <v>10.14</v>
      </c>
      <c r="U1107" s="2">
        <v>746.82</v>
      </c>
      <c r="V1107" s="2">
        <f>SUM(tbl_ProfitPerTruck[[#This Row],[Truck_Fuel_Cost]:[Overhead_Allocation]])+SUM(K1106:N1107)</f>
        <v>4363.88</v>
      </c>
      <c r="W1107" s="2">
        <f>tbl_ProfitPerTruck[[#This Row],[Final_Invoice_Amount]]-SUM(tbl_ProfitPerTruck[[#This Row],[Direct_Labor_COGS]:[Permit_Fees_COGS]])</f>
        <v>5241.1000000000004</v>
      </c>
      <c r="X1107" s="2">
        <f>tbl_ProfitPerTruck[[#This Row],[Final_Invoice_Amount]]-tbl_ProfitPerTruck[[#This Row],[TTL_COSTS]]</f>
        <v>4401.21</v>
      </c>
    </row>
    <row r="1108" spans="1:24" x14ac:dyDescent="0.35">
      <c r="A1108" s="13">
        <v>46008</v>
      </c>
      <c r="B1108" s="13" t="s">
        <v>1158</v>
      </c>
      <c r="C1108" s="1" t="s">
        <v>1165</v>
      </c>
      <c r="D1108" s="1" t="s">
        <v>23</v>
      </c>
      <c r="E1108" s="1" t="s">
        <v>24</v>
      </c>
      <c r="F1108" s="1" t="s">
        <v>25</v>
      </c>
      <c r="G1108" s="1" t="s">
        <v>26</v>
      </c>
      <c r="H1108" s="2">
        <v>5200</v>
      </c>
      <c r="I1108" s="3">
        <v>9.7100000000000009</v>
      </c>
      <c r="J1108" s="2">
        <v>42.95</v>
      </c>
      <c r="K1108" s="2">
        <v>416.85</v>
      </c>
      <c r="L1108" s="2">
        <v>1858.39</v>
      </c>
      <c r="M1108" s="2">
        <v>0</v>
      </c>
      <c r="N1108" s="2">
        <v>244.5</v>
      </c>
      <c r="O1108" s="3">
        <v>20.3</v>
      </c>
      <c r="P1108" s="3">
        <v>0.9</v>
      </c>
      <c r="Q1108" s="2">
        <v>4.7699999999999996</v>
      </c>
      <c r="R1108" s="2">
        <v>1.33</v>
      </c>
      <c r="S1108" s="2">
        <v>4.9400000000000004</v>
      </c>
      <c r="T1108" s="2">
        <v>9.8699999999999992</v>
      </c>
      <c r="U1108" s="2">
        <v>616.97</v>
      </c>
      <c r="V1108" s="2">
        <f>SUM(tbl_ProfitPerTruck[[#This Row],[Truck_Fuel_Cost]:[Overhead_Allocation]])+SUM(K1107:N1108)</f>
        <v>6681.6100000000006</v>
      </c>
      <c r="W1108" s="2">
        <f>tbl_ProfitPerTruck[[#This Row],[Final_Invoice_Amount]]-SUM(tbl_ProfitPerTruck[[#This Row],[Direct_Labor_COGS]:[Permit_Fees_COGS]])</f>
        <v>2680.2599999999998</v>
      </c>
      <c r="X1108" s="2">
        <f>tbl_ProfitPerTruck[[#This Row],[Final_Invoice_Amount]]-tbl_ProfitPerTruck[[#This Row],[TTL_COSTS]]</f>
        <v>-1481.6100000000006</v>
      </c>
    </row>
    <row r="1109" spans="1:24" x14ac:dyDescent="0.35">
      <c r="A1109" s="13">
        <v>46022</v>
      </c>
      <c r="B1109" s="13" t="s">
        <v>1158</v>
      </c>
      <c r="C1109" s="1" t="s">
        <v>1166</v>
      </c>
      <c r="D1109" s="1" t="s">
        <v>113</v>
      </c>
      <c r="E1109" s="1" t="s">
        <v>29</v>
      </c>
      <c r="F1109" s="1" t="s">
        <v>34</v>
      </c>
      <c r="G1109" s="1" t="s">
        <v>52</v>
      </c>
      <c r="H1109" s="2">
        <v>976.65</v>
      </c>
      <c r="I1109" s="3">
        <v>3.09</v>
      </c>
      <c r="J1109" s="2">
        <v>49.42</v>
      </c>
      <c r="K1109" s="2">
        <v>152.68</v>
      </c>
      <c r="L1109" s="2">
        <v>260.45</v>
      </c>
      <c r="M1109" s="2">
        <v>0</v>
      </c>
      <c r="N1109" s="2">
        <v>0</v>
      </c>
      <c r="O1109" s="3">
        <v>16.899999999999999</v>
      </c>
      <c r="P1109" s="3">
        <v>0.67</v>
      </c>
      <c r="Q1109" s="2">
        <v>3.12</v>
      </c>
      <c r="R1109" s="2">
        <v>1.97</v>
      </c>
      <c r="S1109" s="2">
        <v>5.33</v>
      </c>
      <c r="T1109" s="2">
        <v>11.37</v>
      </c>
      <c r="U1109" s="2">
        <v>81.38</v>
      </c>
      <c r="V1109" s="2">
        <f>SUM(tbl_ProfitPerTruck[[#This Row],[Truck_Fuel_Cost]:[Overhead_Allocation]])+SUM(K1108:N1109)</f>
        <v>3036.04</v>
      </c>
      <c r="W1109" s="2">
        <f>tbl_ProfitPerTruck[[#This Row],[Final_Invoice_Amount]]-SUM(tbl_ProfitPerTruck[[#This Row],[Direct_Labor_COGS]:[Permit_Fees_COGS]])</f>
        <v>563.52</v>
      </c>
      <c r="X1109" s="2">
        <f>tbl_ProfitPerTruck[[#This Row],[Final_Invoice_Amount]]-tbl_ProfitPerTruck[[#This Row],[TTL_COSTS]]</f>
        <v>-2059.39</v>
      </c>
    </row>
    <row r="1110" spans="1:24" x14ac:dyDescent="0.35">
      <c r="A1110" s="13">
        <v>46002</v>
      </c>
      <c r="B1110" s="13" t="s">
        <v>1158</v>
      </c>
      <c r="C1110" s="1" t="s">
        <v>1167</v>
      </c>
      <c r="D1110" s="1" t="s">
        <v>23</v>
      </c>
      <c r="E1110" s="1" t="s">
        <v>24</v>
      </c>
      <c r="F1110" s="1" t="s">
        <v>25</v>
      </c>
      <c r="G1110" s="1" t="s">
        <v>37</v>
      </c>
      <c r="H1110" s="2">
        <v>9850.82</v>
      </c>
      <c r="I1110" s="3">
        <v>7.78</v>
      </c>
      <c r="J1110" s="2">
        <v>48.94</v>
      </c>
      <c r="K1110" s="2">
        <v>381</v>
      </c>
      <c r="L1110" s="2">
        <v>3409.44</v>
      </c>
      <c r="M1110" s="2">
        <v>636.78</v>
      </c>
      <c r="N1110" s="2">
        <v>305.52999999999997</v>
      </c>
      <c r="O1110" s="3">
        <v>21.2</v>
      </c>
      <c r="P1110" s="3">
        <v>1.1599999999999999</v>
      </c>
      <c r="Q1110" s="2">
        <v>5.18</v>
      </c>
      <c r="R1110" s="2">
        <v>2.36</v>
      </c>
      <c r="S1110" s="2">
        <v>6.3</v>
      </c>
      <c r="T1110" s="2">
        <v>10.45</v>
      </c>
      <c r="U1110" s="2">
        <v>997.79</v>
      </c>
      <c r="V1110" s="2">
        <f>SUM(tbl_ProfitPerTruck[[#This Row],[Truck_Fuel_Cost]:[Overhead_Allocation]])+SUM(K1109:N1110)</f>
        <v>6167.9599999999991</v>
      </c>
      <c r="W1110" s="2">
        <f>tbl_ProfitPerTruck[[#This Row],[Final_Invoice_Amount]]-SUM(tbl_ProfitPerTruck[[#This Row],[Direct_Labor_COGS]:[Permit_Fees_COGS]])</f>
        <v>5118.07</v>
      </c>
      <c r="X1110" s="2">
        <f>tbl_ProfitPerTruck[[#This Row],[Final_Invoice_Amount]]-tbl_ProfitPerTruck[[#This Row],[TTL_COSTS]]</f>
        <v>3682.8600000000006</v>
      </c>
    </row>
    <row r="1111" spans="1:24" x14ac:dyDescent="0.35">
      <c r="A1111" s="13">
        <v>46013</v>
      </c>
      <c r="B1111" s="13" t="s">
        <v>1158</v>
      </c>
      <c r="C1111" s="1" t="s">
        <v>1168</v>
      </c>
      <c r="D1111" s="1" t="s">
        <v>49</v>
      </c>
      <c r="E1111" s="1" t="s">
        <v>29</v>
      </c>
      <c r="F1111" s="1" t="s">
        <v>34</v>
      </c>
      <c r="G1111" s="1" t="s">
        <v>37</v>
      </c>
      <c r="H1111" s="2">
        <v>613.86</v>
      </c>
      <c r="I1111" s="3">
        <v>2.72</v>
      </c>
      <c r="J1111" s="2">
        <v>45.3</v>
      </c>
      <c r="K1111" s="2">
        <v>123.44</v>
      </c>
      <c r="L1111" s="2">
        <v>80.77</v>
      </c>
      <c r="M1111" s="2">
        <v>0</v>
      </c>
      <c r="N1111" s="2">
        <v>0</v>
      </c>
      <c r="O1111" s="3">
        <v>2.1</v>
      </c>
      <c r="P1111" s="3">
        <v>0.24</v>
      </c>
      <c r="Q1111" s="2">
        <v>0.56000000000000005</v>
      </c>
      <c r="R1111" s="2">
        <v>0.23</v>
      </c>
      <c r="S1111" s="2">
        <v>5.8</v>
      </c>
      <c r="T1111" s="2">
        <v>10.79</v>
      </c>
      <c r="U1111" s="2">
        <v>40.43</v>
      </c>
      <c r="V1111" s="2">
        <f>SUM(tbl_ProfitPerTruck[[#This Row],[Truck_Fuel_Cost]:[Overhead_Allocation]])+SUM(K1110:N1111)</f>
        <v>4994.7700000000004</v>
      </c>
      <c r="W1111" s="2">
        <f>tbl_ProfitPerTruck[[#This Row],[Final_Invoice_Amount]]-SUM(tbl_ProfitPerTruck[[#This Row],[Direct_Labor_COGS]:[Permit_Fees_COGS]])</f>
        <v>409.65000000000003</v>
      </c>
      <c r="X1111" s="2">
        <f>tbl_ProfitPerTruck[[#This Row],[Final_Invoice_Amount]]-tbl_ProfitPerTruck[[#This Row],[TTL_COSTS]]</f>
        <v>-4380.9100000000008</v>
      </c>
    </row>
    <row r="1112" spans="1:24" x14ac:dyDescent="0.35">
      <c r="A1112" s="13">
        <v>46017</v>
      </c>
      <c r="B1112" s="13" t="s">
        <v>1158</v>
      </c>
      <c r="C1112" s="1" t="s">
        <v>1169</v>
      </c>
      <c r="D1112" s="1" t="s">
        <v>45</v>
      </c>
      <c r="E1112" s="1" t="s">
        <v>29</v>
      </c>
      <c r="F1112" s="1" t="s">
        <v>34</v>
      </c>
      <c r="G1112" s="1" t="s">
        <v>35</v>
      </c>
      <c r="H1112" s="2">
        <v>608.33000000000004</v>
      </c>
      <c r="I1112" s="3">
        <v>2.62</v>
      </c>
      <c r="J1112" s="2">
        <v>34.18</v>
      </c>
      <c r="K1112" s="2">
        <v>89.56</v>
      </c>
      <c r="L1112" s="2">
        <v>158.35</v>
      </c>
      <c r="M1112" s="2">
        <v>0</v>
      </c>
      <c r="N1112" s="2">
        <v>0</v>
      </c>
      <c r="O1112" s="3">
        <v>22.3</v>
      </c>
      <c r="P1112" s="3">
        <v>1.04</v>
      </c>
      <c r="Q1112" s="2">
        <v>5.21</v>
      </c>
      <c r="R1112" s="2">
        <v>2.61</v>
      </c>
      <c r="S1112" s="2">
        <v>5.4</v>
      </c>
      <c r="T1112" s="2">
        <v>8.44</v>
      </c>
      <c r="U1112" s="2">
        <v>65.680000000000007</v>
      </c>
      <c r="V1112" s="2">
        <f>SUM(tbl_ProfitPerTruck[[#This Row],[Truck_Fuel_Cost]:[Overhead_Allocation]])+SUM(K1111:N1112)</f>
        <v>539.46</v>
      </c>
      <c r="W1112" s="2">
        <f>tbl_ProfitPerTruck[[#This Row],[Final_Invoice_Amount]]-SUM(tbl_ProfitPerTruck[[#This Row],[Direct_Labor_COGS]:[Permit_Fees_COGS]])</f>
        <v>360.42000000000007</v>
      </c>
      <c r="X1112" s="2">
        <f>tbl_ProfitPerTruck[[#This Row],[Final_Invoice_Amount]]-tbl_ProfitPerTruck[[#This Row],[TTL_COSTS]]</f>
        <v>68.87</v>
      </c>
    </row>
    <row r="1113" spans="1:24" x14ac:dyDescent="0.35">
      <c r="A1113" s="13">
        <v>46001</v>
      </c>
      <c r="B1113" s="13" t="s">
        <v>1158</v>
      </c>
      <c r="C1113" s="1" t="s">
        <v>1170</v>
      </c>
      <c r="D1113" s="1" t="s">
        <v>57</v>
      </c>
      <c r="E1113" s="1" t="s">
        <v>24</v>
      </c>
      <c r="F1113" s="1" t="s">
        <v>25</v>
      </c>
      <c r="G1113" s="1" t="s">
        <v>52</v>
      </c>
      <c r="H1113" s="2">
        <v>11727.27</v>
      </c>
      <c r="I1113" s="3">
        <v>9.86</v>
      </c>
      <c r="J1113" s="2">
        <v>50.13</v>
      </c>
      <c r="K1113" s="2">
        <v>494.1</v>
      </c>
      <c r="L1113" s="2">
        <v>4310.5</v>
      </c>
      <c r="M1113" s="2">
        <v>0</v>
      </c>
      <c r="N1113" s="2">
        <v>0</v>
      </c>
      <c r="O1113" s="3">
        <v>17.100000000000001</v>
      </c>
      <c r="P1113" s="3">
        <v>0.74</v>
      </c>
      <c r="Q1113" s="2">
        <v>4.6900000000000004</v>
      </c>
      <c r="R1113" s="2">
        <v>0.93</v>
      </c>
      <c r="S1113" s="2">
        <v>7.19</v>
      </c>
      <c r="T1113" s="2">
        <v>8.52</v>
      </c>
      <c r="U1113" s="2">
        <v>1055.56</v>
      </c>
      <c r="V1113" s="2">
        <f>SUM(tbl_ProfitPerTruck[[#This Row],[Truck_Fuel_Cost]:[Overhead_Allocation]])+SUM(K1112:N1113)</f>
        <v>6129.4</v>
      </c>
      <c r="W1113" s="2">
        <f>tbl_ProfitPerTruck[[#This Row],[Final_Invoice_Amount]]-SUM(tbl_ProfitPerTruck[[#This Row],[Direct_Labor_COGS]:[Permit_Fees_COGS]])</f>
        <v>6922.67</v>
      </c>
      <c r="X1113" s="2">
        <f>tbl_ProfitPerTruck[[#This Row],[Final_Invoice_Amount]]-tbl_ProfitPerTruck[[#This Row],[TTL_COSTS]]</f>
        <v>5597.8700000000008</v>
      </c>
    </row>
    <row r="1114" spans="1:24" x14ac:dyDescent="0.35">
      <c r="A1114" s="13">
        <v>46013</v>
      </c>
      <c r="B1114" s="13" t="s">
        <v>1158</v>
      </c>
      <c r="C1114" s="1" t="s">
        <v>1171</v>
      </c>
      <c r="D1114" s="1" t="s">
        <v>80</v>
      </c>
      <c r="E1114" s="1" t="s">
        <v>29</v>
      </c>
      <c r="F1114" s="1" t="s">
        <v>30</v>
      </c>
      <c r="G1114" s="1" t="s">
        <v>52</v>
      </c>
      <c r="H1114" s="2">
        <v>348.35</v>
      </c>
      <c r="I1114" s="3">
        <v>1.42</v>
      </c>
      <c r="J1114" s="2">
        <v>49.28</v>
      </c>
      <c r="K1114" s="2">
        <v>69.739999999999995</v>
      </c>
      <c r="L1114" s="2">
        <v>22.79</v>
      </c>
      <c r="M1114" s="2">
        <v>0</v>
      </c>
      <c r="N1114" s="2">
        <v>0</v>
      </c>
      <c r="O1114" s="3">
        <v>28</v>
      </c>
      <c r="P1114" s="3">
        <v>1.33</v>
      </c>
      <c r="Q1114" s="2">
        <v>7.11</v>
      </c>
      <c r="R1114" s="2">
        <v>1.88</v>
      </c>
      <c r="S1114" s="2">
        <v>5.19</v>
      </c>
      <c r="T1114" s="2">
        <v>11.75</v>
      </c>
      <c r="U1114" s="2">
        <v>25</v>
      </c>
      <c r="V1114" s="2">
        <f>SUM(tbl_ProfitPerTruck[[#This Row],[Truck_Fuel_Cost]:[Overhead_Allocation]])+SUM(K1113:N1114)</f>
        <v>4948.0600000000004</v>
      </c>
      <c r="W1114" s="2">
        <f>tbl_ProfitPerTruck[[#This Row],[Final_Invoice_Amount]]-SUM(tbl_ProfitPerTruck[[#This Row],[Direct_Labor_COGS]:[Permit_Fees_COGS]])</f>
        <v>255.82000000000002</v>
      </c>
      <c r="X1114" s="2">
        <f>tbl_ProfitPerTruck[[#This Row],[Final_Invoice_Amount]]-tbl_ProfitPerTruck[[#This Row],[TTL_COSTS]]</f>
        <v>-4599.71</v>
      </c>
    </row>
    <row r="1115" spans="1:24" x14ac:dyDescent="0.35">
      <c r="A1115" s="13">
        <v>46000</v>
      </c>
      <c r="B1115" s="13" t="s">
        <v>1158</v>
      </c>
      <c r="C1115" s="1" t="s">
        <v>1172</v>
      </c>
      <c r="D1115" s="1" t="s">
        <v>83</v>
      </c>
      <c r="E1115" s="1" t="s">
        <v>29</v>
      </c>
      <c r="F1115" s="1" t="s">
        <v>30</v>
      </c>
      <c r="G1115" s="1" t="s">
        <v>35</v>
      </c>
      <c r="H1115" s="2">
        <v>274.51</v>
      </c>
      <c r="I1115" s="3">
        <v>1.98</v>
      </c>
      <c r="J1115" s="2">
        <v>43.18</v>
      </c>
      <c r="K1115" s="2">
        <v>85.7</v>
      </c>
      <c r="L1115" s="2">
        <v>24.76</v>
      </c>
      <c r="M1115" s="2">
        <v>0</v>
      </c>
      <c r="N1115" s="2">
        <v>0</v>
      </c>
      <c r="O1115" s="3">
        <v>19.8</v>
      </c>
      <c r="P1115" s="3">
        <v>1.03</v>
      </c>
      <c r="Q1115" s="2">
        <v>4.05</v>
      </c>
      <c r="R1115" s="2">
        <v>2.0499999999999998</v>
      </c>
      <c r="S1115" s="2">
        <v>4.54</v>
      </c>
      <c r="T1115" s="2">
        <v>8.09</v>
      </c>
      <c r="U1115" s="2">
        <v>25</v>
      </c>
      <c r="V1115" s="2">
        <f>SUM(tbl_ProfitPerTruck[[#This Row],[Truck_Fuel_Cost]:[Overhead_Allocation]])+SUM(K1114:N1115)</f>
        <v>246.72000000000003</v>
      </c>
      <c r="W1115" s="2">
        <f>tbl_ProfitPerTruck[[#This Row],[Final_Invoice_Amount]]-SUM(tbl_ProfitPerTruck[[#This Row],[Direct_Labor_COGS]:[Permit_Fees_COGS]])</f>
        <v>164.04999999999998</v>
      </c>
      <c r="X1115" s="2">
        <f>tbl_ProfitPerTruck[[#This Row],[Final_Invoice_Amount]]-tbl_ProfitPerTruck[[#This Row],[TTL_COSTS]]</f>
        <v>27.789999999999964</v>
      </c>
    </row>
    <row r="1116" spans="1:24" x14ac:dyDescent="0.35">
      <c r="A1116" s="13">
        <v>46005</v>
      </c>
      <c r="B1116" s="13" t="s">
        <v>1158</v>
      </c>
      <c r="C1116" s="1" t="s">
        <v>1173</v>
      </c>
      <c r="D1116" s="1" t="s">
        <v>47</v>
      </c>
      <c r="E1116" s="1" t="s">
        <v>29</v>
      </c>
      <c r="F1116" s="1" t="s">
        <v>34</v>
      </c>
      <c r="G1116" s="1" t="s">
        <v>37</v>
      </c>
      <c r="H1116" s="2">
        <v>1323.49</v>
      </c>
      <c r="I1116" s="3">
        <v>2.46</v>
      </c>
      <c r="J1116" s="2">
        <v>40.97</v>
      </c>
      <c r="K1116" s="2">
        <v>100.81</v>
      </c>
      <c r="L1116" s="2">
        <v>235.07</v>
      </c>
      <c r="M1116" s="2">
        <v>0</v>
      </c>
      <c r="N1116" s="2">
        <v>0</v>
      </c>
      <c r="O1116" s="3">
        <v>16.3</v>
      </c>
      <c r="P1116" s="3">
        <v>0.77</v>
      </c>
      <c r="Q1116" s="2">
        <v>3.74</v>
      </c>
      <c r="R1116" s="2">
        <v>1.83</v>
      </c>
      <c r="S1116" s="2">
        <v>6.92</v>
      </c>
      <c r="T1116" s="2">
        <v>10.18</v>
      </c>
      <c r="U1116" s="2">
        <v>149.72</v>
      </c>
      <c r="V1116" s="2">
        <f>SUM(tbl_ProfitPerTruck[[#This Row],[Truck_Fuel_Cost]:[Overhead_Allocation]])+SUM(K1115:N1116)</f>
        <v>618.73</v>
      </c>
      <c r="W1116" s="2">
        <f>tbl_ProfitPerTruck[[#This Row],[Final_Invoice_Amount]]-SUM(tbl_ProfitPerTruck[[#This Row],[Direct_Labor_COGS]:[Permit_Fees_COGS]])</f>
        <v>987.61</v>
      </c>
      <c r="X1116" s="2">
        <f>tbl_ProfitPerTruck[[#This Row],[Final_Invoice_Amount]]-tbl_ProfitPerTruck[[#This Row],[TTL_COSTS]]</f>
        <v>704.76</v>
      </c>
    </row>
    <row r="1117" spans="1:24" x14ac:dyDescent="0.35">
      <c r="A1117" s="13">
        <v>46022</v>
      </c>
      <c r="B1117" s="13" t="s">
        <v>1158</v>
      </c>
      <c r="C1117" s="1" t="s">
        <v>1174</v>
      </c>
      <c r="D1117" s="1" t="s">
        <v>23</v>
      </c>
      <c r="E1117" s="1" t="s">
        <v>24</v>
      </c>
      <c r="F1117" s="1" t="s">
        <v>25</v>
      </c>
      <c r="G1117" s="1" t="s">
        <v>31</v>
      </c>
      <c r="H1117" s="2">
        <v>8557.33</v>
      </c>
      <c r="I1117" s="3">
        <v>7.09</v>
      </c>
      <c r="J1117" s="2">
        <v>41.86</v>
      </c>
      <c r="K1117" s="2">
        <v>296.58999999999997</v>
      </c>
      <c r="L1117" s="2">
        <v>3192.89</v>
      </c>
      <c r="M1117" s="2">
        <v>711.59</v>
      </c>
      <c r="N1117" s="2">
        <v>0</v>
      </c>
      <c r="O1117" s="3">
        <v>35.5</v>
      </c>
      <c r="P1117" s="3">
        <v>1.55</v>
      </c>
      <c r="Q1117" s="2">
        <v>6.57</v>
      </c>
      <c r="R1117" s="2">
        <v>3.96</v>
      </c>
      <c r="S1117" s="2">
        <v>4.74</v>
      </c>
      <c r="T1117" s="2">
        <v>7.74</v>
      </c>
      <c r="U1117" s="2">
        <v>524.79999999999995</v>
      </c>
      <c r="V1117" s="2">
        <f>SUM(tbl_ProfitPerTruck[[#This Row],[Truck_Fuel_Cost]:[Overhead_Allocation]])+SUM(K1116:N1117)</f>
        <v>5084.76</v>
      </c>
      <c r="W1117" s="2">
        <f>tbl_ProfitPerTruck[[#This Row],[Final_Invoice_Amount]]-SUM(tbl_ProfitPerTruck[[#This Row],[Direct_Labor_COGS]:[Permit_Fees_COGS]])</f>
        <v>4356.26</v>
      </c>
      <c r="X1117" s="2">
        <f>tbl_ProfitPerTruck[[#This Row],[Final_Invoice_Amount]]-tbl_ProfitPerTruck[[#This Row],[TTL_COSTS]]</f>
        <v>3472.5699999999997</v>
      </c>
    </row>
    <row r="1118" spans="1:24" x14ac:dyDescent="0.35">
      <c r="A1118" s="13">
        <v>45993</v>
      </c>
      <c r="B1118" s="13" t="s">
        <v>1158</v>
      </c>
      <c r="C1118" s="1" t="s">
        <v>1175</v>
      </c>
      <c r="D1118" s="1" t="s">
        <v>113</v>
      </c>
      <c r="E1118" s="1" t="s">
        <v>29</v>
      </c>
      <c r="F1118" s="1" t="s">
        <v>34</v>
      </c>
      <c r="G1118" s="1" t="s">
        <v>31</v>
      </c>
      <c r="H1118" s="2">
        <v>1112.08</v>
      </c>
      <c r="I1118" s="3">
        <v>1.88</v>
      </c>
      <c r="J1118" s="2">
        <v>43.17</v>
      </c>
      <c r="K1118" s="2">
        <v>81.2</v>
      </c>
      <c r="L1118" s="2">
        <v>229.96</v>
      </c>
      <c r="M1118" s="2">
        <v>0</v>
      </c>
      <c r="N1118" s="2">
        <v>0</v>
      </c>
      <c r="O1118" s="3">
        <v>26.1</v>
      </c>
      <c r="P1118" s="3">
        <v>1.25</v>
      </c>
      <c r="Q1118" s="2">
        <v>6.42</v>
      </c>
      <c r="R1118" s="2">
        <v>2.66</v>
      </c>
      <c r="S1118" s="2">
        <v>5.82</v>
      </c>
      <c r="T1118" s="2">
        <v>11.44</v>
      </c>
      <c r="U1118" s="2">
        <v>120.74</v>
      </c>
      <c r="V1118" s="2">
        <f>SUM(tbl_ProfitPerTruck[[#This Row],[Truck_Fuel_Cost]:[Overhead_Allocation]])+SUM(K1117:N1118)</f>
        <v>4659.3099999999995</v>
      </c>
      <c r="W1118" s="2">
        <f>tbl_ProfitPerTruck[[#This Row],[Final_Invoice_Amount]]-SUM(tbl_ProfitPerTruck[[#This Row],[Direct_Labor_COGS]:[Permit_Fees_COGS]])</f>
        <v>800.91999999999985</v>
      </c>
      <c r="X1118" s="2">
        <f>tbl_ProfitPerTruck[[#This Row],[Final_Invoice_Amount]]-tbl_ProfitPerTruck[[#This Row],[TTL_COSTS]]</f>
        <v>-3547.2299999999996</v>
      </c>
    </row>
    <row r="1119" spans="1:24" x14ac:dyDescent="0.35">
      <c r="A1119" s="13">
        <v>46005</v>
      </c>
      <c r="B1119" s="13" t="s">
        <v>1158</v>
      </c>
      <c r="C1119" s="1" t="s">
        <v>1176</v>
      </c>
      <c r="D1119" s="1" t="s">
        <v>23</v>
      </c>
      <c r="E1119" s="1" t="s">
        <v>24</v>
      </c>
      <c r="F1119" s="1" t="s">
        <v>25</v>
      </c>
      <c r="G1119" s="1" t="s">
        <v>52</v>
      </c>
      <c r="H1119" s="2">
        <v>9894.76</v>
      </c>
      <c r="I1119" s="3">
        <v>10.59</v>
      </c>
      <c r="J1119" s="2">
        <v>42.11</v>
      </c>
      <c r="K1119" s="2">
        <v>445.86</v>
      </c>
      <c r="L1119" s="2">
        <v>3155.93</v>
      </c>
      <c r="M1119" s="2">
        <v>0</v>
      </c>
      <c r="N1119" s="2">
        <v>0</v>
      </c>
      <c r="O1119" s="3">
        <v>2</v>
      </c>
      <c r="P1119" s="3">
        <v>0.15</v>
      </c>
      <c r="Q1119" s="2">
        <v>0.39</v>
      </c>
      <c r="R1119" s="2">
        <v>0.23</v>
      </c>
      <c r="S1119" s="2">
        <v>7.46</v>
      </c>
      <c r="T1119" s="2">
        <v>7.22</v>
      </c>
      <c r="U1119" s="2">
        <v>682.94</v>
      </c>
      <c r="V1119" s="2">
        <f>SUM(tbl_ProfitPerTruck[[#This Row],[Truck_Fuel_Cost]:[Overhead_Allocation]])+SUM(K1118:N1119)</f>
        <v>4611.1899999999996</v>
      </c>
      <c r="W1119" s="2">
        <f>tbl_ProfitPerTruck[[#This Row],[Final_Invoice_Amount]]-SUM(tbl_ProfitPerTruck[[#This Row],[Direct_Labor_COGS]:[Permit_Fees_COGS]])</f>
        <v>6292.97</v>
      </c>
      <c r="X1119" s="2">
        <f>tbl_ProfitPerTruck[[#This Row],[Final_Invoice_Amount]]-tbl_ProfitPerTruck[[#This Row],[TTL_COSTS]]</f>
        <v>5283.5700000000006</v>
      </c>
    </row>
    <row r="1120" spans="1:24" x14ac:dyDescent="0.35">
      <c r="A1120" s="13">
        <v>45993</v>
      </c>
      <c r="B1120" s="13" t="s">
        <v>1158</v>
      </c>
      <c r="C1120" s="1" t="s">
        <v>1177</v>
      </c>
      <c r="D1120" s="1" t="s">
        <v>33</v>
      </c>
      <c r="E1120" s="1" t="s">
        <v>29</v>
      </c>
      <c r="F1120" s="1" t="s">
        <v>30</v>
      </c>
      <c r="G1120" s="1" t="s">
        <v>31</v>
      </c>
      <c r="H1120" s="2">
        <v>378.78</v>
      </c>
      <c r="I1120" s="3">
        <v>1.1000000000000001</v>
      </c>
      <c r="J1120" s="2">
        <v>49.1</v>
      </c>
      <c r="K1120" s="2">
        <v>53.83</v>
      </c>
      <c r="L1120" s="2">
        <v>32.380000000000003</v>
      </c>
      <c r="M1120" s="2">
        <v>0</v>
      </c>
      <c r="N1120" s="2">
        <v>0</v>
      </c>
      <c r="O1120" s="3">
        <v>24.7</v>
      </c>
      <c r="P1120" s="3">
        <v>1.05</v>
      </c>
      <c r="Q1120" s="2">
        <v>4.58</v>
      </c>
      <c r="R1120" s="2">
        <v>2.62</v>
      </c>
      <c r="S1120" s="2">
        <v>5.28</v>
      </c>
      <c r="T1120" s="2">
        <v>9.91</v>
      </c>
      <c r="U1120" s="2">
        <v>32.81</v>
      </c>
      <c r="V1120" s="2">
        <f>SUM(tbl_ProfitPerTruck[[#This Row],[Truck_Fuel_Cost]:[Overhead_Allocation]])+SUM(K1119:N1120)</f>
        <v>3743.2</v>
      </c>
      <c r="W1120" s="2">
        <f>tbl_ProfitPerTruck[[#This Row],[Final_Invoice_Amount]]-SUM(tbl_ProfitPerTruck[[#This Row],[Direct_Labor_COGS]:[Permit_Fees_COGS]])</f>
        <v>292.56999999999994</v>
      </c>
      <c r="X1120" s="2">
        <f>tbl_ProfitPerTruck[[#This Row],[Final_Invoice_Amount]]-tbl_ProfitPerTruck[[#This Row],[TTL_COSTS]]</f>
        <v>-3364.42</v>
      </c>
    </row>
    <row r="1121" spans="1:24" x14ac:dyDescent="0.35">
      <c r="A1121" s="13">
        <v>46018</v>
      </c>
      <c r="B1121" s="13" t="s">
        <v>1158</v>
      </c>
      <c r="C1121" s="1" t="s">
        <v>1178</v>
      </c>
      <c r="D1121" s="1" t="s">
        <v>33</v>
      </c>
      <c r="E1121" s="1" t="s">
        <v>29</v>
      </c>
      <c r="F1121" s="1" t="s">
        <v>30</v>
      </c>
      <c r="G1121" s="1" t="s">
        <v>31</v>
      </c>
      <c r="H1121" s="2">
        <v>347.13</v>
      </c>
      <c r="I1121" s="3">
        <v>1.65</v>
      </c>
      <c r="J1121" s="2">
        <v>46.1</v>
      </c>
      <c r="K1121" s="2">
        <v>76.06</v>
      </c>
      <c r="L1121" s="2">
        <v>29.11</v>
      </c>
      <c r="M1121" s="2">
        <v>0</v>
      </c>
      <c r="N1121" s="2">
        <v>0</v>
      </c>
      <c r="O1121" s="3">
        <v>17.8</v>
      </c>
      <c r="P1121" s="3">
        <v>1</v>
      </c>
      <c r="Q1121" s="2">
        <v>4.5999999999999996</v>
      </c>
      <c r="R1121" s="2">
        <v>1.98</v>
      </c>
      <c r="S1121" s="2">
        <v>6.62</v>
      </c>
      <c r="T1121" s="2">
        <v>10.8</v>
      </c>
      <c r="U1121" s="2">
        <v>31.72</v>
      </c>
      <c r="V1121" s="2">
        <f>SUM(tbl_ProfitPerTruck[[#This Row],[Truck_Fuel_Cost]:[Overhead_Allocation]])+SUM(K1120:N1121)</f>
        <v>247.1</v>
      </c>
      <c r="W1121" s="2">
        <f>tbl_ProfitPerTruck[[#This Row],[Final_Invoice_Amount]]-SUM(tbl_ProfitPerTruck[[#This Row],[Direct_Labor_COGS]:[Permit_Fees_COGS]])</f>
        <v>241.95999999999998</v>
      </c>
      <c r="X1121" s="2">
        <f>tbl_ProfitPerTruck[[#This Row],[Final_Invoice_Amount]]-tbl_ProfitPerTruck[[#This Row],[TTL_COSTS]]</f>
        <v>100.03</v>
      </c>
    </row>
    <row r="1122" spans="1:24" x14ac:dyDescent="0.35">
      <c r="A1122" s="13">
        <v>46021</v>
      </c>
      <c r="B1122" s="13" t="s">
        <v>1158</v>
      </c>
      <c r="C1122" s="1" t="s">
        <v>1179</v>
      </c>
      <c r="D1122" s="1" t="s">
        <v>113</v>
      </c>
      <c r="E1122" s="1" t="s">
        <v>29</v>
      </c>
      <c r="F1122" s="1" t="s">
        <v>30</v>
      </c>
      <c r="G1122" s="1" t="s">
        <v>26</v>
      </c>
      <c r="H1122" s="2">
        <v>269.14999999999998</v>
      </c>
      <c r="I1122" s="3">
        <v>1.0900000000000001</v>
      </c>
      <c r="J1122" s="2">
        <v>44.07</v>
      </c>
      <c r="K1122" s="2">
        <v>47.99</v>
      </c>
      <c r="L1122" s="2">
        <v>17.350000000000001</v>
      </c>
      <c r="M1122" s="2">
        <v>0</v>
      </c>
      <c r="N1122" s="2">
        <v>0</v>
      </c>
      <c r="O1122" s="3">
        <v>31.2</v>
      </c>
      <c r="P1122" s="3">
        <v>1.37</v>
      </c>
      <c r="Q1122" s="2">
        <v>7.67</v>
      </c>
      <c r="R1122" s="2">
        <v>2.76</v>
      </c>
      <c r="S1122" s="2">
        <v>5.12</v>
      </c>
      <c r="T1122" s="2">
        <v>8.6999999999999993</v>
      </c>
      <c r="U1122" s="2">
        <v>25.79</v>
      </c>
      <c r="V1122" s="2">
        <f>SUM(tbl_ProfitPerTruck[[#This Row],[Truck_Fuel_Cost]:[Overhead_Allocation]])+SUM(K1121:N1122)</f>
        <v>220.54999999999998</v>
      </c>
      <c r="W1122" s="2">
        <f>tbl_ProfitPerTruck[[#This Row],[Final_Invoice_Amount]]-SUM(tbl_ProfitPerTruck[[#This Row],[Direct_Labor_COGS]:[Permit_Fees_COGS]])</f>
        <v>203.80999999999997</v>
      </c>
      <c r="X1122" s="2">
        <f>tbl_ProfitPerTruck[[#This Row],[Final_Invoice_Amount]]-tbl_ProfitPerTruck[[#This Row],[TTL_COSTS]]</f>
        <v>48.599999999999994</v>
      </c>
    </row>
    <row r="1123" spans="1:24" x14ac:dyDescent="0.35">
      <c r="A1123" s="13">
        <v>45998</v>
      </c>
      <c r="B1123" s="13" t="s">
        <v>1158</v>
      </c>
      <c r="C1123" s="1" t="s">
        <v>1180</v>
      </c>
      <c r="D1123" s="1" t="s">
        <v>57</v>
      </c>
      <c r="E1123" s="1" t="s">
        <v>24</v>
      </c>
      <c r="F1123" s="1" t="s">
        <v>25</v>
      </c>
      <c r="G1123" s="1" t="s">
        <v>26</v>
      </c>
      <c r="H1123" s="2">
        <v>10413.700000000001</v>
      </c>
      <c r="I1123" s="3">
        <v>13.25</v>
      </c>
      <c r="J1123" s="2">
        <v>39.299999999999997</v>
      </c>
      <c r="K1123" s="2">
        <v>520.77</v>
      </c>
      <c r="L1123" s="2">
        <v>2926.53</v>
      </c>
      <c r="M1123" s="2">
        <v>0</v>
      </c>
      <c r="N1123" s="2">
        <v>304.24</v>
      </c>
      <c r="O1123" s="3">
        <v>9.1999999999999993</v>
      </c>
      <c r="P1123" s="3">
        <v>0.35</v>
      </c>
      <c r="Q1123" s="2">
        <v>2.2400000000000002</v>
      </c>
      <c r="R1123" s="2">
        <v>0.79</v>
      </c>
      <c r="S1123" s="2">
        <v>6.08</v>
      </c>
      <c r="T1123" s="2">
        <v>11.63</v>
      </c>
      <c r="U1123" s="2">
        <v>644.58000000000004</v>
      </c>
      <c r="V1123" s="2">
        <f>SUM(tbl_ProfitPerTruck[[#This Row],[Truck_Fuel_Cost]:[Overhead_Allocation]])+SUM(K1122:N1123)</f>
        <v>4482.2</v>
      </c>
      <c r="W1123" s="2">
        <f>tbl_ProfitPerTruck[[#This Row],[Final_Invoice_Amount]]-SUM(tbl_ProfitPerTruck[[#This Row],[Direct_Labor_COGS]:[Permit_Fees_COGS]])</f>
        <v>6662.1600000000008</v>
      </c>
      <c r="X1123" s="2">
        <f>tbl_ProfitPerTruck[[#This Row],[Final_Invoice_Amount]]-tbl_ProfitPerTruck[[#This Row],[TTL_COSTS]]</f>
        <v>5931.5000000000009</v>
      </c>
    </row>
    <row r="1124" spans="1:24" x14ac:dyDescent="0.35">
      <c r="A1124" s="13">
        <v>46007</v>
      </c>
      <c r="B1124" s="13" t="s">
        <v>1158</v>
      </c>
      <c r="C1124" s="1" t="s">
        <v>1181</v>
      </c>
      <c r="D1124" s="1" t="s">
        <v>23</v>
      </c>
      <c r="E1124" s="1" t="s">
        <v>24</v>
      </c>
      <c r="F1124" s="1" t="s">
        <v>25</v>
      </c>
      <c r="G1124" s="1" t="s">
        <v>52</v>
      </c>
      <c r="H1124" s="2">
        <v>10785.01</v>
      </c>
      <c r="I1124" s="3">
        <v>7.35</v>
      </c>
      <c r="J1124" s="2">
        <v>47.46</v>
      </c>
      <c r="K1124" s="2">
        <v>348.79</v>
      </c>
      <c r="L1124" s="2">
        <v>3787.93</v>
      </c>
      <c r="M1124" s="2">
        <v>565.66</v>
      </c>
      <c r="N1124" s="2">
        <v>147.09</v>
      </c>
      <c r="O1124" s="3">
        <v>15.3</v>
      </c>
      <c r="P1124" s="3">
        <v>0.72</v>
      </c>
      <c r="Q1124" s="2">
        <v>2.94</v>
      </c>
      <c r="R1124" s="2">
        <v>0.85</v>
      </c>
      <c r="S1124" s="2">
        <v>6.54</v>
      </c>
      <c r="T1124" s="2">
        <v>9.0399999999999991</v>
      </c>
      <c r="U1124" s="2">
        <v>1117.04</v>
      </c>
      <c r="V1124" s="2">
        <f>SUM(tbl_ProfitPerTruck[[#This Row],[Truck_Fuel_Cost]:[Overhead_Allocation]])+SUM(K1123:N1124)</f>
        <v>9737.42</v>
      </c>
      <c r="W1124" s="2">
        <f>tbl_ProfitPerTruck[[#This Row],[Final_Invoice_Amount]]-SUM(tbl_ProfitPerTruck[[#This Row],[Direct_Labor_COGS]:[Permit_Fees_COGS]])</f>
        <v>5935.54</v>
      </c>
      <c r="X1124" s="2">
        <f>tbl_ProfitPerTruck[[#This Row],[Final_Invoice_Amount]]-tbl_ProfitPerTruck[[#This Row],[TTL_COSTS]]</f>
        <v>1047.5900000000001</v>
      </c>
    </row>
    <row r="1125" spans="1:24" x14ac:dyDescent="0.35">
      <c r="A1125" s="13">
        <v>46000</v>
      </c>
      <c r="B1125" s="13" t="s">
        <v>1158</v>
      </c>
      <c r="C1125" s="1" t="s">
        <v>1182</v>
      </c>
      <c r="D1125" s="1" t="s">
        <v>33</v>
      </c>
      <c r="E1125" s="1" t="s">
        <v>29</v>
      </c>
      <c r="F1125" s="1" t="s">
        <v>34</v>
      </c>
      <c r="G1125" s="1" t="s">
        <v>37</v>
      </c>
      <c r="H1125" s="2">
        <v>514.69000000000005</v>
      </c>
      <c r="I1125" s="3">
        <v>2.63</v>
      </c>
      <c r="J1125" s="2">
        <v>51.22</v>
      </c>
      <c r="K1125" s="2">
        <v>134.74</v>
      </c>
      <c r="L1125" s="2">
        <v>119.48</v>
      </c>
      <c r="M1125" s="2">
        <v>0</v>
      </c>
      <c r="N1125" s="2">
        <v>0</v>
      </c>
      <c r="O1125" s="3">
        <v>30.3</v>
      </c>
      <c r="P1125" s="3">
        <v>1.46</v>
      </c>
      <c r="Q1125" s="2">
        <v>8.4</v>
      </c>
      <c r="R1125" s="2">
        <v>1.94</v>
      </c>
      <c r="S1125" s="2">
        <v>7.35</v>
      </c>
      <c r="T1125" s="2">
        <v>9.69</v>
      </c>
      <c r="U1125" s="2">
        <v>51.63</v>
      </c>
      <c r="V1125" s="2">
        <f>SUM(tbl_ProfitPerTruck[[#This Row],[Truck_Fuel_Cost]:[Overhead_Allocation]])+SUM(K1124:N1125)</f>
        <v>5182.7</v>
      </c>
      <c r="W1125" s="2">
        <f>tbl_ProfitPerTruck[[#This Row],[Final_Invoice_Amount]]-SUM(tbl_ProfitPerTruck[[#This Row],[Direct_Labor_COGS]:[Permit_Fees_COGS]])</f>
        <v>260.47000000000003</v>
      </c>
      <c r="X1125" s="2">
        <f>tbl_ProfitPerTruck[[#This Row],[Final_Invoice_Amount]]-tbl_ProfitPerTruck[[#This Row],[TTL_COSTS]]</f>
        <v>-4668.01</v>
      </c>
    </row>
    <row r="1126" spans="1:24" x14ac:dyDescent="0.35">
      <c r="A1126" s="13">
        <v>46005</v>
      </c>
      <c r="B1126" s="13" t="s">
        <v>1158</v>
      </c>
      <c r="C1126" s="1" t="s">
        <v>1183</v>
      </c>
      <c r="D1126" s="1" t="s">
        <v>33</v>
      </c>
      <c r="E1126" s="1" t="s">
        <v>29</v>
      </c>
      <c r="F1126" s="1" t="s">
        <v>34</v>
      </c>
      <c r="G1126" s="1" t="s">
        <v>31</v>
      </c>
      <c r="H1126" s="2">
        <v>567.79999999999995</v>
      </c>
      <c r="I1126" s="3">
        <v>2.58</v>
      </c>
      <c r="J1126" s="2">
        <v>39.590000000000003</v>
      </c>
      <c r="K1126" s="2">
        <v>102.14</v>
      </c>
      <c r="L1126" s="2">
        <v>107.08</v>
      </c>
      <c r="M1126" s="2">
        <v>0</v>
      </c>
      <c r="N1126" s="2">
        <v>0</v>
      </c>
      <c r="O1126" s="3">
        <v>17.3</v>
      </c>
      <c r="P1126" s="3">
        <v>0.79</v>
      </c>
      <c r="Q1126" s="2">
        <v>3.91</v>
      </c>
      <c r="R1126" s="2">
        <v>1.29</v>
      </c>
      <c r="S1126" s="2">
        <v>6.39</v>
      </c>
      <c r="T1126" s="2">
        <v>7.21</v>
      </c>
      <c r="U1126" s="2">
        <v>39.89</v>
      </c>
      <c r="V1126" s="2">
        <f>SUM(tbl_ProfitPerTruck[[#This Row],[Truck_Fuel_Cost]:[Overhead_Allocation]])+SUM(K1125:N1126)</f>
        <v>522.13</v>
      </c>
      <c r="W1126" s="2">
        <f>tbl_ProfitPerTruck[[#This Row],[Final_Invoice_Amount]]-SUM(tbl_ProfitPerTruck[[#This Row],[Direct_Labor_COGS]:[Permit_Fees_COGS]])</f>
        <v>358.57999999999993</v>
      </c>
      <c r="X1126" s="2">
        <f>tbl_ProfitPerTruck[[#This Row],[Final_Invoice_Amount]]-tbl_ProfitPerTruck[[#This Row],[TTL_COSTS]]</f>
        <v>45.669999999999959</v>
      </c>
    </row>
    <row r="1127" spans="1:24" x14ac:dyDescent="0.35">
      <c r="A1127" s="13">
        <v>46010</v>
      </c>
      <c r="B1127" s="13" t="s">
        <v>1158</v>
      </c>
      <c r="C1127" s="1" t="s">
        <v>1184</v>
      </c>
      <c r="D1127" s="1" t="s">
        <v>33</v>
      </c>
      <c r="E1127" s="1" t="s">
        <v>29</v>
      </c>
      <c r="F1127" s="1" t="s">
        <v>34</v>
      </c>
      <c r="G1127" s="1" t="s">
        <v>31</v>
      </c>
      <c r="H1127" s="2">
        <v>1342.36</v>
      </c>
      <c r="I1127" s="3">
        <v>1.61</v>
      </c>
      <c r="J1127" s="2">
        <v>39.89</v>
      </c>
      <c r="K1127" s="2">
        <v>64.31</v>
      </c>
      <c r="L1127" s="2">
        <v>236.79</v>
      </c>
      <c r="M1127" s="2">
        <v>0</v>
      </c>
      <c r="N1127" s="2">
        <v>0</v>
      </c>
      <c r="O1127" s="3">
        <v>7.6</v>
      </c>
      <c r="P1127" s="3">
        <v>0.28999999999999998</v>
      </c>
      <c r="Q1127" s="2">
        <v>2.0099999999999998</v>
      </c>
      <c r="R1127" s="2">
        <v>0.56999999999999995</v>
      </c>
      <c r="S1127" s="2">
        <v>5.7</v>
      </c>
      <c r="T1127" s="2">
        <v>11.47</v>
      </c>
      <c r="U1127" s="2">
        <v>120.54</v>
      </c>
      <c r="V1127" s="2">
        <f>SUM(tbl_ProfitPerTruck[[#This Row],[Truck_Fuel_Cost]:[Overhead_Allocation]])+SUM(K1126:N1127)</f>
        <v>650.6099999999999</v>
      </c>
      <c r="W1127" s="2">
        <f>tbl_ProfitPerTruck[[#This Row],[Final_Invoice_Amount]]-SUM(tbl_ProfitPerTruck[[#This Row],[Direct_Labor_COGS]:[Permit_Fees_COGS]])</f>
        <v>1041.2599999999998</v>
      </c>
      <c r="X1127" s="2">
        <f>tbl_ProfitPerTruck[[#This Row],[Final_Invoice_Amount]]-tbl_ProfitPerTruck[[#This Row],[TTL_COSTS]]</f>
        <v>691.75</v>
      </c>
    </row>
    <row r="1128" spans="1:24" x14ac:dyDescent="0.35">
      <c r="A1128" s="13">
        <v>45998</v>
      </c>
      <c r="B1128" s="13" t="s">
        <v>1158</v>
      </c>
      <c r="C1128" s="1" t="s">
        <v>1185</v>
      </c>
      <c r="D1128" s="1" t="s">
        <v>23</v>
      </c>
      <c r="E1128" s="1" t="s">
        <v>24</v>
      </c>
      <c r="F1128" s="1" t="s">
        <v>25</v>
      </c>
      <c r="G1128" s="1" t="s">
        <v>37</v>
      </c>
      <c r="H1128" s="2">
        <v>9068.67</v>
      </c>
      <c r="I1128" s="3">
        <v>9.94</v>
      </c>
      <c r="J1128" s="2">
        <v>54.06</v>
      </c>
      <c r="K1128" s="2">
        <v>537.42999999999995</v>
      </c>
      <c r="L1128" s="2">
        <v>2725.38</v>
      </c>
      <c r="M1128" s="2">
        <v>0</v>
      </c>
      <c r="N1128" s="2">
        <v>311.62</v>
      </c>
      <c r="O1128" s="3">
        <v>18.5</v>
      </c>
      <c r="P1128" s="3">
        <v>0.9</v>
      </c>
      <c r="Q1128" s="2">
        <v>4.09</v>
      </c>
      <c r="R1128" s="2">
        <v>1.7</v>
      </c>
      <c r="S1128" s="2">
        <v>6.4</v>
      </c>
      <c r="T1128" s="2">
        <v>7.21</v>
      </c>
      <c r="U1128" s="2">
        <v>1088.18</v>
      </c>
      <c r="V1128" s="2">
        <f>SUM(tbl_ProfitPerTruck[[#This Row],[Truck_Fuel_Cost]:[Overhead_Allocation]])+SUM(K1127:N1128)</f>
        <v>4983.1099999999997</v>
      </c>
      <c r="W1128" s="2">
        <f>tbl_ProfitPerTruck[[#This Row],[Final_Invoice_Amount]]-SUM(tbl_ProfitPerTruck[[#This Row],[Direct_Labor_COGS]:[Permit_Fees_COGS]])</f>
        <v>5494.24</v>
      </c>
      <c r="X1128" s="2">
        <f>tbl_ProfitPerTruck[[#This Row],[Final_Invoice_Amount]]-tbl_ProfitPerTruck[[#This Row],[TTL_COSTS]]</f>
        <v>4085.5600000000004</v>
      </c>
    </row>
    <row r="1129" spans="1:24" x14ac:dyDescent="0.35">
      <c r="A1129" s="13">
        <v>45999</v>
      </c>
      <c r="B1129" s="13" t="s">
        <v>1158</v>
      </c>
      <c r="C1129" s="1" t="s">
        <v>1186</v>
      </c>
      <c r="D1129" s="1" t="s">
        <v>23</v>
      </c>
      <c r="E1129" s="1" t="s">
        <v>24</v>
      </c>
      <c r="F1129" s="1" t="s">
        <v>25</v>
      </c>
      <c r="G1129" s="1" t="s">
        <v>35</v>
      </c>
      <c r="H1129" s="2">
        <v>8178.51</v>
      </c>
      <c r="I1129" s="3">
        <v>12.46</v>
      </c>
      <c r="J1129" s="2">
        <v>39.869999999999997</v>
      </c>
      <c r="K1129" s="2">
        <v>496.61</v>
      </c>
      <c r="L1129" s="2">
        <v>3179.11</v>
      </c>
      <c r="M1129" s="2">
        <v>0</v>
      </c>
      <c r="N1129" s="2">
        <v>0</v>
      </c>
      <c r="O1129" s="3">
        <v>8.1999999999999993</v>
      </c>
      <c r="P1129" s="3">
        <v>0.45</v>
      </c>
      <c r="Q1129" s="2">
        <v>1.65</v>
      </c>
      <c r="R1129" s="2">
        <v>0.92</v>
      </c>
      <c r="S1129" s="2">
        <v>7.48</v>
      </c>
      <c r="T1129" s="2">
        <v>7.43</v>
      </c>
      <c r="U1129" s="2">
        <v>913.83</v>
      </c>
      <c r="V1129" s="2">
        <f>SUM(tbl_ProfitPerTruck[[#This Row],[Truck_Fuel_Cost]:[Overhead_Allocation]])+SUM(K1128:N1129)</f>
        <v>8181.46</v>
      </c>
      <c r="W1129" s="2">
        <f>tbl_ProfitPerTruck[[#This Row],[Final_Invoice_Amount]]-SUM(tbl_ProfitPerTruck[[#This Row],[Direct_Labor_COGS]:[Permit_Fees_COGS]])</f>
        <v>4502.79</v>
      </c>
      <c r="X1129" s="2">
        <f>tbl_ProfitPerTruck[[#This Row],[Final_Invoice_Amount]]-tbl_ProfitPerTruck[[#This Row],[TTL_COSTS]]</f>
        <v>-2.9499999999998181</v>
      </c>
    </row>
    <row r="1130" spans="1:24" x14ac:dyDescent="0.35">
      <c r="A1130" s="13">
        <v>46017</v>
      </c>
      <c r="B1130" s="13" t="s">
        <v>1158</v>
      </c>
      <c r="C1130" s="1" t="s">
        <v>1187</v>
      </c>
      <c r="D1130" s="1" t="s">
        <v>23</v>
      </c>
      <c r="E1130" s="1" t="s">
        <v>24</v>
      </c>
      <c r="F1130" s="1" t="s">
        <v>34</v>
      </c>
      <c r="G1130" s="1" t="s">
        <v>26</v>
      </c>
      <c r="H1130" s="2">
        <v>725.26</v>
      </c>
      <c r="I1130" s="3">
        <v>2.38</v>
      </c>
      <c r="J1130" s="2">
        <v>43.55</v>
      </c>
      <c r="K1130" s="2">
        <v>103.68</v>
      </c>
      <c r="L1130" s="2">
        <v>127.18</v>
      </c>
      <c r="M1130" s="2">
        <v>0</v>
      </c>
      <c r="N1130" s="2">
        <v>0</v>
      </c>
      <c r="O1130" s="3">
        <v>20.8</v>
      </c>
      <c r="P1130" s="3">
        <v>1.1100000000000001</v>
      </c>
      <c r="Q1130" s="2">
        <v>4.9000000000000004</v>
      </c>
      <c r="R1130" s="2">
        <v>1.59</v>
      </c>
      <c r="S1130" s="2">
        <v>4.6399999999999997</v>
      </c>
      <c r="T1130" s="2">
        <v>10.36</v>
      </c>
      <c r="U1130" s="2">
        <v>86.45</v>
      </c>
      <c r="V1130" s="2">
        <f>SUM(tbl_ProfitPerTruck[[#This Row],[Truck_Fuel_Cost]:[Overhead_Allocation]])+SUM(K1129:N1130)</f>
        <v>4014.52</v>
      </c>
      <c r="W1130" s="2">
        <f>tbl_ProfitPerTruck[[#This Row],[Final_Invoice_Amount]]-SUM(tbl_ProfitPerTruck[[#This Row],[Direct_Labor_COGS]:[Permit_Fees_COGS]])</f>
        <v>494.4</v>
      </c>
      <c r="X1130" s="2">
        <f>tbl_ProfitPerTruck[[#This Row],[Final_Invoice_Amount]]-tbl_ProfitPerTruck[[#This Row],[TTL_COSTS]]</f>
        <v>-3289.26</v>
      </c>
    </row>
    <row r="1131" spans="1:24" x14ac:dyDescent="0.35">
      <c r="A1131" s="13">
        <v>46000</v>
      </c>
      <c r="B1131" s="13" t="s">
        <v>1158</v>
      </c>
      <c r="C1131" s="1" t="s">
        <v>1188</v>
      </c>
      <c r="D1131" s="1" t="s">
        <v>57</v>
      </c>
      <c r="E1131" s="1" t="s">
        <v>24</v>
      </c>
      <c r="F1131" s="1" t="s">
        <v>25</v>
      </c>
      <c r="G1131" s="1" t="s">
        <v>43</v>
      </c>
      <c r="H1131" s="2">
        <v>8349.83</v>
      </c>
      <c r="I1131" s="3">
        <v>7.8</v>
      </c>
      <c r="J1131" s="2">
        <v>46.52</v>
      </c>
      <c r="K1131" s="2">
        <v>362.83</v>
      </c>
      <c r="L1131" s="2">
        <v>2557.42</v>
      </c>
      <c r="M1131" s="2">
        <v>0</v>
      </c>
      <c r="N1131" s="2">
        <v>94.77</v>
      </c>
      <c r="O1131" s="3">
        <v>23.1</v>
      </c>
      <c r="P1131" s="3">
        <v>1.17</v>
      </c>
      <c r="Q1131" s="2">
        <v>5.07</v>
      </c>
      <c r="R1131" s="2">
        <v>2.4</v>
      </c>
      <c r="S1131" s="2">
        <v>5.84</v>
      </c>
      <c r="T1131" s="2">
        <v>8.73</v>
      </c>
      <c r="U1131" s="2">
        <v>727.04</v>
      </c>
      <c r="V1131" s="2">
        <f>SUM(tbl_ProfitPerTruck[[#This Row],[Truck_Fuel_Cost]:[Overhead_Allocation]])+SUM(K1130:N1131)</f>
        <v>3994.96</v>
      </c>
      <c r="W1131" s="2">
        <f>tbl_ProfitPerTruck[[#This Row],[Final_Invoice_Amount]]-SUM(tbl_ProfitPerTruck[[#This Row],[Direct_Labor_COGS]:[Permit_Fees_COGS]])</f>
        <v>5334.8099999999995</v>
      </c>
      <c r="X1131" s="2">
        <f>tbl_ProfitPerTruck[[#This Row],[Final_Invoice_Amount]]-tbl_ProfitPerTruck[[#This Row],[TTL_COSTS]]</f>
        <v>4354.87</v>
      </c>
    </row>
    <row r="1132" spans="1:24" x14ac:dyDescent="0.35">
      <c r="A1132" s="13">
        <v>45998</v>
      </c>
      <c r="B1132" s="13" t="s">
        <v>1158</v>
      </c>
      <c r="C1132" s="1" t="s">
        <v>1189</v>
      </c>
      <c r="D1132" s="1" t="s">
        <v>72</v>
      </c>
      <c r="E1132" s="1" t="s">
        <v>29</v>
      </c>
      <c r="F1132" s="1" t="s">
        <v>30</v>
      </c>
      <c r="G1132" s="1" t="s">
        <v>35</v>
      </c>
      <c r="H1132" s="2">
        <v>304.95999999999998</v>
      </c>
      <c r="I1132" s="3">
        <v>1.1299999999999999</v>
      </c>
      <c r="J1132" s="2">
        <v>47.39</v>
      </c>
      <c r="K1132" s="2">
        <v>53.61</v>
      </c>
      <c r="L1132" s="2">
        <v>29.62</v>
      </c>
      <c r="M1132" s="2">
        <v>0</v>
      </c>
      <c r="N1132" s="2">
        <v>0</v>
      </c>
      <c r="O1132" s="3">
        <v>20.5</v>
      </c>
      <c r="P1132" s="3">
        <v>0.84</v>
      </c>
      <c r="Q1132" s="2">
        <v>5.72</v>
      </c>
      <c r="R1132" s="2">
        <v>1.49</v>
      </c>
      <c r="S1132" s="2">
        <v>7.03</v>
      </c>
      <c r="T1132" s="2">
        <v>7.9</v>
      </c>
      <c r="U1132" s="2">
        <v>25</v>
      </c>
      <c r="V1132" s="2">
        <f>SUM(tbl_ProfitPerTruck[[#This Row],[Truck_Fuel_Cost]:[Overhead_Allocation]])+SUM(K1131:N1132)</f>
        <v>3145.39</v>
      </c>
      <c r="W1132" s="2">
        <f>tbl_ProfitPerTruck[[#This Row],[Final_Invoice_Amount]]-SUM(tbl_ProfitPerTruck[[#This Row],[Direct_Labor_COGS]:[Permit_Fees_COGS]])</f>
        <v>221.72999999999996</v>
      </c>
      <c r="X1132" s="2">
        <f>tbl_ProfitPerTruck[[#This Row],[Final_Invoice_Amount]]-tbl_ProfitPerTruck[[#This Row],[TTL_COSTS]]</f>
        <v>-2840.43</v>
      </c>
    </row>
    <row r="1133" spans="1:24" x14ac:dyDescent="0.35">
      <c r="A1133" s="13">
        <v>46011</v>
      </c>
      <c r="B1133" s="13" t="s">
        <v>1158</v>
      </c>
      <c r="C1133" s="1" t="s">
        <v>1190</v>
      </c>
      <c r="D1133" s="1" t="s">
        <v>57</v>
      </c>
      <c r="E1133" s="1" t="s">
        <v>24</v>
      </c>
      <c r="F1133" s="1" t="s">
        <v>34</v>
      </c>
      <c r="G1133" s="1" t="s">
        <v>52</v>
      </c>
      <c r="H1133" s="2">
        <v>561.63</v>
      </c>
      <c r="I1133" s="3">
        <v>1.9</v>
      </c>
      <c r="J1133" s="2">
        <v>31.72</v>
      </c>
      <c r="K1133" s="2">
        <v>60.39</v>
      </c>
      <c r="L1133" s="2">
        <v>152.83000000000001</v>
      </c>
      <c r="M1133" s="2">
        <v>0</v>
      </c>
      <c r="N1133" s="2">
        <v>0</v>
      </c>
      <c r="O1133" s="3">
        <v>12.7</v>
      </c>
      <c r="P1133" s="3">
        <v>0.61</v>
      </c>
      <c r="Q1133" s="2">
        <v>3.28</v>
      </c>
      <c r="R1133" s="2">
        <v>1.47</v>
      </c>
      <c r="S1133" s="2">
        <v>7.13</v>
      </c>
      <c r="T1133" s="2">
        <v>8.0399999999999991</v>
      </c>
      <c r="U1133" s="2">
        <v>50.41</v>
      </c>
      <c r="V1133" s="2">
        <f>SUM(tbl_ProfitPerTruck[[#This Row],[Truck_Fuel_Cost]:[Overhead_Allocation]])+SUM(K1132:N1133)</f>
        <v>366.78000000000003</v>
      </c>
      <c r="W1133" s="2">
        <f>tbl_ProfitPerTruck[[#This Row],[Final_Invoice_Amount]]-SUM(tbl_ProfitPerTruck[[#This Row],[Direct_Labor_COGS]:[Permit_Fees_COGS]])</f>
        <v>348.40999999999997</v>
      </c>
      <c r="X1133" s="2">
        <f>tbl_ProfitPerTruck[[#This Row],[Final_Invoice_Amount]]-tbl_ProfitPerTruck[[#This Row],[TTL_COSTS]]</f>
        <v>194.84999999999997</v>
      </c>
    </row>
    <row r="1134" spans="1:24" x14ac:dyDescent="0.35">
      <c r="A1134" s="13">
        <v>46013</v>
      </c>
      <c r="B1134" s="13" t="s">
        <v>1158</v>
      </c>
      <c r="C1134" s="1" t="s">
        <v>1191</v>
      </c>
      <c r="D1134" s="1" t="s">
        <v>42</v>
      </c>
      <c r="E1134" s="1" t="s">
        <v>24</v>
      </c>
      <c r="F1134" s="1" t="s">
        <v>25</v>
      </c>
      <c r="G1134" s="1" t="s">
        <v>26</v>
      </c>
      <c r="H1134" s="2">
        <v>14235.12</v>
      </c>
      <c r="I1134" s="3">
        <v>11.7</v>
      </c>
      <c r="J1134" s="2">
        <v>52.46</v>
      </c>
      <c r="K1134" s="2">
        <v>613.52</v>
      </c>
      <c r="L1134" s="2">
        <v>5213.3599999999997</v>
      </c>
      <c r="M1134" s="2">
        <v>945.52</v>
      </c>
      <c r="N1134" s="2">
        <v>114.18</v>
      </c>
      <c r="O1134" s="3">
        <v>15.1</v>
      </c>
      <c r="P1134" s="3">
        <v>0.78</v>
      </c>
      <c r="Q1134" s="2">
        <v>3.89</v>
      </c>
      <c r="R1134" s="2">
        <v>1.43</v>
      </c>
      <c r="S1134" s="2">
        <v>6.26</v>
      </c>
      <c r="T1134" s="2">
        <v>8.15</v>
      </c>
      <c r="U1134" s="2">
        <v>1405.12</v>
      </c>
      <c r="V1134" s="2">
        <f>SUM(tbl_ProfitPerTruck[[#This Row],[Truck_Fuel_Cost]:[Overhead_Allocation]])+SUM(K1133:N1134)</f>
        <v>8524.65</v>
      </c>
      <c r="W1134" s="2">
        <f>tbl_ProfitPerTruck[[#This Row],[Final_Invoice_Amount]]-SUM(tbl_ProfitPerTruck[[#This Row],[Direct_Labor_COGS]:[Permit_Fees_COGS]])</f>
        <v>7348.5400000000009</v>
      </c>
      <c r="X1134" s="2">
        <f>tbl_ProfitPerTruck[[#This Row],[Final_Invoice_Amount]]-tbl_ProfitPerTruck[[#This Row],[TTL_COSTS]]</f>
        <v>5710.4700000000012</v>
      </c>
    </row>
    <row r="1135" spans="1:24" x14ac:dyDescent="0.35">
      <c r="A1135" s="13">
        <v>46021</v>
      </c>
      <c r="B1135" s="13" t="s">
        <v>1158</v>
      </c>
      <c r="C1135" s="1" t="s">
        <v>1192</v>
      </c>
      <c r="D1135" s="1" t="s">
        <v>80</v>
      </c>
      <c r="E1135" s="1" t="s">
        <v>29</v>
      </c>
      <c r="F1135" s="1" t="s">
        <v>34</v>
      </c>
      <c r="G1135" s="1" t="s">
        <v>31</v>
      </c>
      <c r="H1135" s="2">
        <v>551.51</v>
      </c>
      <c r="I1135" s="3">
        <v>1.23</v>
      </c>
      <c r="J1135" s="2">
        <v>40.1</v>
      </c>
      <c r="K1135" s="2">
        <v>49.48</v>
      </c>
      <c r="L1135" s="2">
        <v>83.43</v>
      </c>
      <c r="M1135" s="2">
        <v>0</v>
      </c>
      <c r="N1135" s="2">
        <v>0</v>
      </c>
      <c r="O1135" s="3">
        <v>21.4</v>
      </c>
      <c r="P1135" s="3">
        <v>1</v>
      </c>
      <c r="Q1135" s="2">
        <v>4.6100000000000003</v>
      </c>
      <c r="R1135" s="2">
        <v>1.86</v>
      </c>
      <c r="S1135" s="2">
        <v>6.3</v>
      </c>
      <c r="T1135" s="2">
        <v>9.83</v>
      </c>
      <c r="U1135" s="2">
        <v>54.74</v>
      </c>
      <c r="V1135" s="2">
        <f>SUM(tbl_ProfitPerTruck[[#This Row],[Truck_Fuel_Cost]:[Overhead_Allocation]])+SUM(K1134:N1135)</f>
        <v>7096.83</v>
      </c>
      <c r="W1135" s="2">
        <f>tbl_ProfitPerTruck[[#This Row],[Final_Invoice_Amount]]-SUM(tbl_ProfitPerTruck[[#This Row],[Direct_Labor_COGS]:[Permit_Fees_COGS]])</f>
        <v>418.6</v>
      </c>
      <c r="X1135" s="2">
        <f>tbl_ProfitPerTruck[[#This Row],[Final_Invoice_Amount]]-tbl_ProfitPerTruck[[#This Row],[TTL_COSTS]]</f>
        <v>-6545.32</v>
      </c>
    </row>
    <row r="1136" spans="1:24" x14ac:dyDescent="0.35">
      <c r="A1136" s="13">
        <v>45995</v>
      </c>
      <c r="B1136" s="13" t="s">
        <v>1158</v>
      </c>
      <c r="C1136" s="1" t="s">
        <v>1193</v>
      </c>
      <c r="D1136" s="1" t="s">
        <v>47</v>
      </c>
      <c r="E1136" s="1" t="s">
        <v>29</v>
      </c>
      <c r="F1136" s="1" t="s">
        <v>34</v>
      </c>
      <c r="G1136" s="1" t="s">
        <v>52</v>
      </c>
      <c r="H1136" s="2">
        <v>438.91</v>
      </c>
      <c r="I1136" s="3">
        <v>3.82</v>
      </c>
      <c r="J1136" s="2">
        <v>41</v>
      </c>
      <c r="K1136" s="2">
        <v>156.68</v>
      </c>
      <c r="L1136" s="2">
        <v>75.63</v>
      </c>
      <c r="M1136" s="2">
        <v>0</v>
      </c>
      <c r="N1136" s="2">
        <v>0</v>
      </c>
      <c r="O1136" s="3">
        <v>19.2</v>
      </c>
      <c r="P1136" s="3">
        <v>0.91</v>
      </c>
      <c r="Q1136" s="2">
        <v>5.09</v>
      </c>
      <c r="R1136" s="2">
        <v>1.98</v>
      </c>
      <c r="S1136" s="2">
        <v>6.3</v>
      </c>
      <c r="T1136" s="2">
        <v>8.74</v>
      </c>
      <c r="U1136" s="2">
        <v>31.26</v>
      </c>
      <c r="V1136" s="2">
        <f>SUM(tbl_ProfitPerTruck[[#This Row],[Truck_Fuel_Cost]:[Overhead_Allocation]])+SUM(K1135:N1136)</f>
        <v>418.59000000000003</v>
      </c>
      <c r="W1136" s="2">
        <f>tbl_ProfitPerTruck[[#This Row],[Final_Invoice_Amount]]-SUM(tbl_ProfitPerTruck[[#This Row],[Direct_Labor_COGS]:[Permit_Fees_COGS]])</f>
        <v>206.60000000000002</v>
      </c>
      <c r="X1136" s="2">
        <f>tbl_ProfitPerTruck[[#This Row],[Final_Invoice_Amount]]-tbl_ProfitPerTruck[[#This Row],[TTL_COSTS]]</f>
        <v>20.319999999999993</v>
      </c>
    </row>
    <row r="1137" spans="1:24" x14ac:dyDescent="0.35">
      <c r="A1137" s="13">
        <v>46009</v>
      </c>
      <c r="B1137" s="13" t="s">
        <v>1158</v>
      </c>
      <c r="C1137" s="1" t="s">
        <v>1194</v>
      </c>
      <c r="D1137" s="1" t="s">
        <v>83</v>
      </c>
      <c r="E1137" s="1" t="s">
        <v>29</v>
      </c>
      <c r="F1137" s="1" t="s">
        <v>30</v>
      </c>
      <c r="G1137" s="1" t="s">
        <v>52</v>
      </c>
      <c r="H1137" s="2">
        <v>282.14</v>
      </c>
      <c r="I1137" s="3">
        <v>1.77</v>
      </c>
      <c r="J1137" s="2">
        <v>49.68</v>
      </c>
      <c r="K1137" s="2">
        <v>87.92</v>
      </c>
      <c r="L1137" s="2">
        <v>15.22</v>
      </c>
      <c r="M1137" s="2">
        <v>0</v>
      </c>
      <c r="N1137" s="2">
        <v>0</v>
      </c>
      <c r="O1137" s="3">
        <v>19</v>
      </c>
      <c r="P1137" s="3">
        <v>0.86</v>
      </c>
      <c r="Q1137" s="2">
        <v>5.28</v>
      </c>
      <c r="R1137" s="2">
        <v>1.64</v>
      </c>
      <c r="S1137" s="2">
        <v>4.92</v>
      </c>
      <c r="T1137" s="2">
        <v>8.1</v>
      </c>
      <c r="U1137" s="2">
        <v>25.09</v>
      </c>
      <c r="V1137" s="2">
        <f>SUM(tbl_ProfitPerTruck[[#This Row],[Truck_Fuel_Cost]:[Overhead_Allocation]])+SUM(K1136:N1137)</f>
        <v>380.48</v>
      </c>
      <c r="W1137" s="2">
        <f>tbl_ProfitPerTruck[[#This Row],[Final_Invoice_Amount]]-SUM(tbl_ProfitPerTruck[[#This Row],[Direct_Labor_COGS]:[Permit_Fees_COGS]])</f>
        <v>179</v>
      </c>
      <c r="X1137" s="2">
        <f>tbl_ProfitPerTruck[[#This Row],[Final_Invoice_Amount]]-tbl_ProfitPerTruck[[#This Row],[TTL_COSTS]]</f>
        <v>-98.340000000000032</v>
      </c>
    </row>
    <row r="1138" spans="1:24" x14ac:dyDescent="0.35">
      <c r="A1138" s="13">
        <v>46021</v>
      </c>
      <c r="B1138" s="13" t="s">
        <v>1158</v>
      </c>
      <c r="C1138" s="1" t="s">
        <v>1195</v>
      </c>
      <c r="D1138" s="1" t="s">
        <v>113</v>
      </c>
      <c r="E1138" s="1" t="s">
        <v>29</v>
      </c>
      <c r="F1138" s="1" t="s">
        <v>34</v>
      </c>
      <c r="G1138" s="1" t="s">
        <v>26</v>
      </c>
      <c r="H1138" s="2">
        <v>924.43</v>
      </c>
      <c r="I1138" s="3">
        <v>1.54</v>
      </c>
      <c r="J1138" s="2">
        <v>44.62</v>
      </c>
      <c r="K1138" s="2">
        <v>68.75</v>
      </c>
      <c r="L1138" s="2">
        <v>235.43</v>
      </c>
      <c r="M1138" s="2">
        <v>0</v>
      </c>
      <c r="N1138" s="2">
        <v>0</v>
      </c>
      <c r="O1138" s="3">
        <v>12.9</v>
      </c>
      <c r="P1138" s="3">
        <v>0.53</v>
      </c>
      <c r="Q1138" s="2">
        <v>3.42</v>
      </c>
      <c r="R1138" s="2">
        <v>1.18</v>
      </c>
      <c r="S1138" s="2">
        <v>7.29</v>
      </c>
      <c r="T1138" s="2">
        <v>11.38</v>
      </c>
      <c r="U1138" s="2">
        <v>93.02</v>
      </c>
      <c r="V1138" s="2">
        <f>SUM(tbl_ProfitPerTruck[[#This Row],[Truck_Fuel_Cost]:[Overhead_Allocation]])+SUM(K1137:N1138)</f>
        <v>523.61</v>
      </c>
      <c r="W1138" s="2">
        <f>tbl_ProfitPerTruck[[#This Row],[Final_Invoice_Amount]]-SUM(tbl_ProfitPerTruck[[#This Row],[Direct_Labor_COGS]:[Permit_Fees_COGS]])</f>
        <v>620.25</v>
      </c>
      <c r="X1138" s="2">
        <f>tbl_ProfitPerTruck[[#This Row],[Final_Invoice_Amount]]-tbl_ProfitPerTruck[[#This Row],[TTL_COSTS]]</f>
        <v>400.81999999999994</v>
      </c>
    </row>
    <row r="1139" spans="1:24" x14ac:dyDescent="0.35">
      <c r="A1139" s="13">
        <v>46006</v>
      </c>
      <c r="B1139" s="13" t="s">
        <v>1158</v>
      </c>
      <c r="C1139" s="1" t="s">
        <v>1196</v>
      </c>
      <c r="D1139" s="1" t="s">
        <v>51</v>
      </c>
      <c r="E1139" s="1" t="s">
        <v>29</v>
      </c>
      <c r="F1139" s="1" t="s">
        <v>34</v>
      </c>
      <c r="G1139" s="1" t="s">
        <v>26</v>
      </c>
      <c r="H1139" s="2">
        <v>761.64</v>
      </c>
      <c r="I1139" s="3">
        <v>2.0299999999999998</v>
      </c>
      <c r="J1139" s="2">
        <v>48.61</v>
      </c>
      <c r="K1139" s="2">
        <v>98.7</v>
      </c>
      <c r="L1139" s="2">
        <v>193.1</v>
      </c>
      <c r="M1139" s="2">
        <v>0</v>
      </c>
      <c r="N1139" s="2">
        <v>0</v>
      </c>
      <c r="O1139" s="3">
        <v>11.1</v>
      </c>
      <c r="P1139" s="3">
        <v>0.64</v>
      </c>
      <c r="Q1139" s="2">
        <v>2.69</v>
      </c>
      <c r="R1139" s="2">
        <v>0.95</v>
      </c>
      <c r="S1139" s="2">
        <v>6.63</v>
      </c>
      <c r="T1139" s="2">
        <v>8.9499999999999993</v>
      </c>
      <c r="U1139" s="2">
        <v>84.14</v>
      </c>
      <c r="V1139" s="2">
        <f>SUM(tbl_ProfitPerTruck[[#This Row],[Truck_Fuel_Cost]:[Overhead_Allocation]])+SUM(K1138:N1139)</f>
        <v>699.34</v>
      </c>
      <c r="W1139" s="2">
        <f>tbl_ProfitPerTruck[[#This Row],[Final_Invoice_Amount]]-SUM(tbl_ProfitPerTruck[[#This Row],[Direct_Labor_COGS]:[Permit_Fees_COGS]])</f>
        <v>469.84</v>
      </c>
      <c r="X1139" s="2">
        <f>tbl_ProfitPerTruck[[#This Row],[Final_Invoice_Amount]]-tbl_ProfitPerTruck[[#This Row],[TTL_COSTS]]</f>
        <v>62.299999999999955</v>
      </c>
    </row>
    <row r="1140" spans="1:24" x14ac:dyDescent="0.35">
      <c r="A1140" s="13">
        <v>45993</v>
      </c>
      <c r="B1140" s="13" t="s">
        <v>1158</v>
      </c>
      <c r="C1140" s="1" t="s">
        <v>1197</v>
      </c>
      <c r="D1140" s="1" t="s">
        <v>49</v>
      </c>
      <c r="E1140" s="1" t="s">
        <v>29</v>
      </c>
      <c r="F1140" s="1" t="s">
        <v>30</v>
      </c>
      <c r="G1140" s="1" t="s">
        <v>43</v>
      </c>
      <c r="H1140" s="2">
        <v>282.32</v>
      </c>
      <c r="I1140" s="3">
        <v>1.42</v>
      </c>
      <c r="J1140" s="2">
        <v>43.78</v>
      </c>
      <c r="K1140" s="2">
        <v>62.27</v>
      </c>
      <c r="L1140" s="2">
        <v>20.079999999999998</v>
      </c>
      <c r="M1140" s="2">
        <v>0</v>
      </c>
      <c r="N1140" s="2">
        <v>0</v>
      </c>
      <c r="O1140" s="3">
        <v>23.8</v>
      </c>
      <c r="P1140" s="3">
        <v>1.19</v>
      </c>
      <c r="Q1140" s="2">
        <v>4.62</v>
      </c>
      <c r="R1140" s="2">
        <v>1.93</v>
      </c>
      <c r="S1140" s="2">
        <v>5.48</v>
      </c>
      <c r="T1140" s="2">
        <v>7.28</v>
      </c>
      <c r="U1140" s="2">
        <v>31.05</v>
      </c>
      <c r="V1140" s="2">
        <f>SUM(tbl_ProfitPerTruck[[#This Row],[Truck_Fuel_Cost]:[Overhead_Allocation]])+SUM(K1139:N1140)</f>
        <v>424.51</v>
      </c>
      <c r="W1140" s="2">
        <f>tbl_ProfitPerTruck[[#This Row],[Final_Invoice_Amount]]-SUM(tbl_ProfitPerTruck[[#This Row],[Direct_Labor_COGS]:[Permit_Fees_COGS]])</f>
        <v>199.97</v>
      </c>
      <c r="X1140" s="2">
        <f>tbl_ProfitPerTruck[[#This Row],[Final_Invoice_Amount]]-tbl_ProfitPerTruck[[#This Row],[TTL_COSTS]]</f>
        <v>-142.19</v>
      </c>
    </row>
    <row r="1141" spans="1:24" x14ac:dyDescent="0.35">
      <c r="A1141" s="13">
        <v>46018</v>
      </c>
      <c r="B1141" s="13" t="s">
        <v>1158</v>
      </c>
      <c r="C1141" s="1" t="s">
        <v>1198</v>
      </c>
      <c r="D1141" s="1" t="s">
        <v>57</v>
      </c>
      <c r="E1141" s="1" t="s">
        <v>24</v>
      </c>
      <c r="F1141" s="1" t="s">
        <v>25</v>
      </c>
      <c r="G1141" s="1" t="s">
        <v>37</v>
      </c>
      <c r="H1141" s="2">
        <v>8024.51</v>
      </c>
      <c r="I1141" s="3">
        <v>11.34</v>
      </c>
      <c r="J1141" s="2">
        <v>46.16</v>
      </c>
      <c r="K1141" s="2">
        <v>523.49</v>
      </c>
      <c r="L1141" s="2">
        <v>2430.54</v>
      </c>
      <c r="M1141" s="2">
        <v>655.13</v>
      </c>
      <c r="N1141" s="2">
        <v>240.72</v>
      </c>
      <c r="O1141" s="3">
        <v>21.5</v>
      </c>
      <c r="P1141" s="3">
        <v>0.93</v>
      </c>
      <c r="Q1141" s="2">
        <v>4.47</v>
      </c>
      <c r="R1141" s="2">
        <v>1.69</v>
      </c>
      <c r="S1141" s="2">
        <v>6.6</v>
      </c>
      <c r="T1141" s="2">
        <v>10.19</v>
      </c>
      <c r="U1141" s="2">
        <v>737.73</v>
      </c>
      <c r="V1141" s="2">
        <f>SUM(tbl_ProfitPerTruck[[#This Row],[Truck_Fuel_Cost]:[Overhead_Allocation]])+SUM(K1140:N1141)</f>
        <v>4692.91</v>
      </c>
      <c r="W1141" s="2">
        <f>tbl_ProfitPerTruck[[#This Row],[Final_Invoice_Amount]]-SUM(tbl_ProfitPerTruck[[#This Row],[Direct_Labor_COGS]:[Permit_Fees_COGS]])</f>
        <v>4174.630000000001</v>
      </c>
      <c r="X1141" s="2">
        <f>tbl_ProfitPerTruck[[#This Row],[Final_Invoice_Amount]]-tbl_ProfitPerTruck[[#This Row],[TTL_COSTS]]</f>
        <v>3331.6000000000004</v>
      </c>
    </row>
    <row r="1142" spans="1:24" x14ac:dyDescent="0.35">
      <c r="A1142" s="13">
        <v>46017</v>
      </c>
      <c r="B1142" s="13" t="s">
        <v>1158</v>
      </c>
      <c r="C1142" s="1" t="s">
        <v>1199</v>
      </c>
      <c r="D1142" s="1" t="s">
        <v>80</v>
      </c>
      <c r="E1142" s="1" t="s">
        <v>29</v>
      </c>
      <c r="F1142" s="1" t="s">
        <v>30</v>
      </c>
      <c r="G1142" s="1" t="s">
        <v>31</v>
      </c>
      <c r="H1142" s="2">
        <v>264.52999999999997</v>
      </c>
      <c r="I1142" s="3">
        <v>0.64</v>
      </c>
      <c r="J1142" s="2">
        <v>44.75</v>
      </c>
      <c r="K1142" s="2">
        <v>28.44</v>
      </c>
      <c r="L1142" s="2">
        <v>19.8</v>
      </c>
      <c r="M1142" s="2">
        <v>0</v>
      </c>
      <c r="N1142" s="2">
        <v>0</v>
      </c>
      <c r="O1142" s="3">
        <v>34.5</v>
      </c>
      <c r="P1142" s="3">
        <v>1.59</v>
      </c>
      <c r="Q1142" s="2">
        <v>7.23</v>
      </c>
      <c r="R1142" s="2">
        <v>4.0199999999999996</v>
      </c>
      <c r="S1142" s="2">
        <v>4.8499999999999996</v>
      </c>
      <c r="T1142" s="2">
        <v>8.73</v>
      </c>
      <c r="U1142" s="2">
        <v>30.14</v>
      </c>
      <c r="V1142" s="2">
        <f>SUM(tbl_ProfitPerTruck[[#This Row],[Truck_Fuel_Cost]:[Overhead_Allocation]])+SUM(K1141:N1142)</f>
        <v>3953.0899999999997</v>
      </c>
      <c r="W1142" s="2">
        <f>tbl_ProfitPerTruck[[#This Row],[Final_Invoice_Amount]]-SUM(tbl_ProfitPerTruck[[#This Row],[Direct_Labor_COGS]:[Permit_Fees_COGS]])</f>
        <v>216.28999999999996</v>
      </c>
      <c r="X1142" s="2">
        <f>tbl_ProfitPerTruck[[#This Row],[Final_Invoice_Amount]]-tbl_ProfitPerTruck[[#This Row],[TTL_COSTS]]</f>
        <v>-3688.5599999999995</v>
      </c>
    </row>
    <row r="1143" spans="1:24" x14ac:dyDescent="0.35">
      <c r="A1143" s="13">
        <v>46004</v>
      </c>
      <c r="B1143" s="13" t="s">
        <v>1158</v>
      </c>
      <c r="C1143" s="1" t="s">
        <v>1200</v>
      </c>
      <c r="D1143" s="1" t="s">
        <v>47</v>
      </c>
      <c r="E1143" s="1" t="s">
        <v>29</v>
      </c>
      <c r="F1143" s="1" t="s">
        <v>34</v>
      </c>
      <c r="G1143" s="1" t="s">
        <v>37</v>
      </c>
      <c r="H1143" s="2">
        <v>972.41</v>
      </c>
      <c r="I1143" s="3">
        <v>2.94</v>
      </c>
      <c r="J1143" s="2">
        <v>40.799999999999997</v>
      </c>
      <c r="K1143" s="2">
        <v>119.93</v>
      </c>
      <c r="L1143" s="2">
        <v>269.52</v>
      </c>
      <c r="M1143" s="2">
        <v>0</v>
      </c>
      <c r="N1143" s="2">
        <v>0</v>
      </c>
      <c r="O1143" s="3">
        <v>24.2</v>
      </c>
      <c r="P1143" s="3">
        <v>1.25</v>
      </c>
      <c r="Q1143" s="2">
        <v>6.26</v>
      </c>
      <c r="R1143" s="2">
        <v>1.77</v>
      </c>
      <c r="S1143" s="2">
        <v>6.11</v>
      </c>
      <c r="T1143" s="2">
        <v>7.69</v>
      </c>
      <c r="U1143" s="2">
        <v>89.76</v>
      </c>
      <c r="V1143" s="2">
        <f>SUM(tbl_ProfitPerTruck[[#This Row],[Truck_Fuel_Cost]:[Overhead_Allocation]])+SUM(K1142:N1143)</f>
        <v>549.28</v>
      </c>
      <c r="W1143" s="2">
        <f>tbl_ProfitPerTruck[[#This Row],[Final_Invoice_Amount]]-SUM(tbl_ProfitPerTruck[[#This Row],[Direct_Labor_COGS]:[Permit_Fees_COGS]])</f>
        <v>582.96</v>
      </c>
      <c r="X1143" s="2">
        <f>tbl_ProfitPerTruck[[#This Row],[Final_Invoice_Amount]]-tbl_ProfitPerTruck[[#This Row],[TTL_COSTS]]</f>
        <v>423.13</v>
      </c>
    </row>
    <row r="1144" spans="1:24" x14ac:dyDescent="0.35">
      <c r="A1144" s="13">
        <v>46018</v>
      </c>
      <c r="B1144" s="13" t="s">
        <v>1158</v>
      </c>
      <c r="C1144" s="1" t="s">
        <v>1201</v>
      </c>
      <c r="D1144" s="1" t="s">
        <v>45</v>
      </c>
      <c r="E1144" s="1" t="s">
        <v>29</v>
      </c>
      <c r="F1144" s="1" t="s">
        <v>30</v>
      </c>
      <c r="G1144" s="1" t="s">
        <v>31</v>
      </c>
      <c r="H1144" s="2">
        <v>290.12</v>
      </c>
      <c r="I1144" s="3">
        <v>1.36</v>
      </c>
      <c r="J1144" s="2">
        <v>43.89</v>
      </c>
      <c r="K1144" s="2">
        <v>59.6</v>
      </c>
      <c r="L1144" s="2">
        <v>21.43</v>
      </c>
      <c r="M1144" s="2">
        <v>0</v>
      </c>
      <c r="N1144" s="2">
        <v>0</v>
      </c>
      <c r="O1144" s="3">
        <v>21.2</v>
      </c>
      <c r="P1144" s="3">
        <v>0.89</v>
      </c>
      <c r="Q1144" s="2">
        <v>5.69</v>
      </c>
      <c r="R1144" s="2">
        <v>1.1399999999999999</v>
      </c>
      <c r="S1144" s="2">
        <v>6.16</v>
      </c>
      <c r="T1144" s="2">
        <v>10.9</v>
      </c>
      <c r="U1144" s="2">
        <v>25</v>
      </c>
      <c r="V1144" s="2">
        <f>SUM(tbl_ProfitPerTruck[[#This Row],[Truck_Fuel_Cost]:[Overhead_Allocation]])+SUM(K1143:N1144)</f>
        <v>519.37</v>
      </c>
      <c r="W1144" s="2">
        <f>tbl_ProfitPerTruck[[#This Row],[Final_Invoice_Amount]]-SUM(tbl_ProfitPerTruck[[#This Row],[Direct_Labor_COGS]:[Permit_Fees_COGS]])</f>
        <v>209.09</v>
      </c>
      <c r="X1144" s="2">
        <f>tbl_ProfitPerTruck[[#This Row],[Final_Invoice_Amount]]-tbl_ProfitPerTruck[[#This Row],[TTL_COSTS]]</f>
        <v>-229.25</v>
      </c>
    </row>
    <row r="1145" spans="1:24" x14ac:dyDescent="0.35">
      <c r="A1145" s="13">
        <v>46014</v>
      </c>
      <c r="B1145" s="13" t="s">
        <v>1158</v>
      </c>
      <c r="C1145" s="1" t="s">
        <v>1202</v>
      </c>
      <c r="D1145" s="1" t="s">
        <v>80</v>
      </c>
      <c r="E1145" s="1" t="s">
        <v>29</v>
      </c>
      <c r="F1145" s="1" t="s">
        <v>34</v>
      </c>
      <c r="G1145" s="1" t="s">
        <v>52</v>
      </c>
      <c r="H1145" s="2">
        <v>745.04</v>
      </c>
      <c r="I1145" s="3">
        <v>2.2200000000000002</v>
      </c>
      <c r="J1145" s="2">
        <v>42.64</v>
      </c>
      <c r="K1145" s="2">
        <v>94.54</v>
      </c>
      <c r="L1145" s="2">
        <v>180.37</v>
      </c>
      <c r="M1145" s="2">
        <v>0</v>
      </c>
      <c r="N1145" s="2">
        <v>0</v>
      </c>
      <c r="O1145" s="3">
        <v>21</v>
      </c>
      <c r="P1145" s="3">
        <v>0.9</v>
      </c>
      <c r="Q1145" s="2">
        <v>4.5</v>
      </c>
      <c r="R1145" s="2">
        <v>2.16</v>
      </c>
      <c r="S1145" s="2">
        <v>7.36</v>
      </c>
      <c r="T1145" s="2">
        <v>8.86</v>
      </c>
      <c r="U1145" s="2">
        <v>81.78</v>
      </c>
      <c r="V1145" s="2">
        <f>SUM(tbl_ProfitPerTruck[[#This Row],[Truck_Fuel_Cost]:[Overhead_Allocation]])+SUM(K1144:N1145)</f>
        <v>460.6</v>
      </c>
      <c r="W1145" s="2">
        <f>tbl_ProfitPerTruck[[#This Row],[Final_Invoice_Amount]]-SUM(tbl_ProfitPerTruck[[#This Row],[Direct_Labor_COGS]:[Permit_Fees_COGS]])</f>
        <v>470.12999999999994</v>
      </c>
      <c r="X1145" s="2">
        <f>tbl_ProfitPerTruck[[#This Row],[Final_Invoice_Amount]]-tbl_ProfitPerTruck[[#This Row],[TTL_COSTS]]</f>
        <v>284.43999999999994</v>
      </c>
    </row>
    <row r="1146" spans="1:24" x14ac:dyDescent="0.35">
      <c r="A1146" s="13">
        <v>46010</v>
      </c>
      <c r="B1146" s="13" t="s">
        <v>1158</v>
      </c>
      <c r="C1146" s="1" t="s">
        <v>1203</v>
      </c>
      <c r="D1146" s="1" t="s">
        <v>47</v>
      </c>
      <c r="E1146" s="1" t="s">
        <v>29</v>
      </c>
      <c r="F1146" s="1" t="s">
        <v>34</v>
      </c>
      <c r="G1146" s="1" t="s">
        <v>37</v>
      </c>
      <c r="H1146" s="2">
        <v>1122.71</v>
      </c>
      <c r="I1146" s="3">
        <v>1.93</v>
      </c>
      <c r="J1146" s="2">
        <v>46.93</v>
      </c>
      <c r="K1146" s="2">
        <v>90.42</v>
      </c>
      <c r="L1146" s="2">
        <v>166.71</v>
      </c>
      <c r="M1146" s="2">
        <v>0</v>
      </c>
      <c r="N1146" s="2">
        <v>0</v>
      </c>
      <c r="O1146" s="3">
        <v>28.7</v>
      </c>
      <c r="P1146" s="3">
        <v>1.29</v>
      </c>
      <c r="Q1146" s="2">
        <v>5.52</v>
      </c>
      <c r="R1146" s="2">
        <v>3.29</v>
      </c>
      <c r="S1146" s="2">
        <v>5.0199999999999996</v>
      </c>
      <c r="T1146" s="2">
        <v>9.86</v>
      </c>
      <c r="U1146" s="2">
        <v>106.73</v>
      </c>
      <c r="V1146" s="2">
        <f>SUM(tbl_ProfitPerTruck[[#This Row],[Truck_Fuel_Cost]:[Overhead_Allocation]])+SUM(K1145:N1146)</f>
        <v>662.46</v>
      </c>
      <c r="W1146" s="2">
        <f>tbl_ProfitPerTruck[[#This Row],[Final_Invoice_Amount]]-SUM(tbl_ProfitPerTruck[[#This Row],[Direct_Labor_COGS]:[Permit_Fees_COGS]])</f>
        <v>865.58</v>
      </c>
      <c r="X1146" s="2">
        <f>tbl_ProfitPerTruck[[#This Row],[Final_Invoice_Amount]]-tbl_ProfitPerTruck[[#This Row],[TTL_COSTS]]</f>
        <v>460.25</v>
      </c>
    </row>
    <row r="1147" spans="1:24" x14ac:dyDescent="0.35">
      <c r="A1147" s="13">
        <v>46000</v>
      </c>
      <c r="B1147" s="13" t="s">
        <v>1158</v>
      </c>
      <c r="C1147" s="1" t="s">
        <v>1204</v>
      </c>
      <c r="D1147" s="1" t="s">
        <v>49</v>
      </c>
      <c r="E1147" s="1" t="s">
        <v>29</v>
      </c>
      <c r="F1147" s="1" t="s">
        <v>34</v>
      </c>
      <c r="G1147" s="1" t="s">
        <v>26</v>
      </c>
      <c r="H1147" s="2">
        <v>1054.56</v>
      </c>
      <c r="I1147" s="3">
        <v>2.3199999999999998</v>
      </c>
      <c r="J1147" s="2">
        <v>57.35</v>
      </c>
      <c r="K1147" s="2">
        <v>132.84</v>
      </c>
      <c r="L1147" s="2">
        <v>194.98</v>
      </c>
      <c r="M1147" s="2">
        <v>0</v>
      </c>
      <c r="N1147" s="2">
        <v>0</v>
      </c>
      <c r="O1147" s="3">
        <v>21.8</v>
      </c>
      <c r="P1147" s="3">
        <v>0.97</v>
      </c>
      <c r="Q1147" s="2">
        <v>4.05</v>
      </c>
      <c r="R1147" s="2">
        <v>1.72</v>
      </c>
      <c r="S1147" s="2">
        <v>4.66</v>
      </c>
      <c r="T1147" s="2">
        <v>9.75</v>
      </c>
      <c r="U1147" s="2">
        <v>82.72</v>
      </c>
      <c r="V1147" s="2">
        <f>SUM(tbl_ProfitPerTruck[[#This Row],[Truck_Fuel_Cost]:[Overhead_Allocation]])+SUM(K1146:N1147)</f>
        <v>687.85</v>
      </c>
      <c r="W1147" s="2">
        <f>tbl_ProfitPerTruck[[#This Row],[Final_Invoice_Amount]]-SUM(tbl_ProfitPerTruck[[#This Row],[Direct_Labor_COGS]:[Permit_Fees_COGS]])</f>
        <v>726.74</v>
      </c>
      <c r="X1147" s="2">
        <f>tbl_ProfitPerTruck[[#This Row],[Final_Invoice_Amount]]-tbl_ProfitPerTruck[[#This Row],[TTL_COSTS]]</f>
        <v>366.70999999999992</v>
      </c>
    </row>
    <row r="1148" spans="1:24" x14ac:dyDescent="0.35">
      <c r="A1148" s="13">
        <v>45993</v>
      </c>
      <c r="B1148" s="13" t="s">
        <v>1158</v>
      </c>
      <c r="C1148" s="1" t="s">
        <v>1205</v>
      </c>
      <c r="D1148" s="1" t="s">
        <v>39</v>
      </c>
      <c r="E1148" s="1" t="s">
        <v>40</v>
      </c>
      <c r="F1148" s="1" t="s">
        <v>30</v>
      </c>
      <c r="G1148" s="1" t="s">
        <v>52</v>
      </c>
      <c r="H1148" s="2">
        <v>308.08999999999997</v>
      </c>
      <c r="I1148" s="3">
        <v>1.3</v>
      </c>
      <c r="J1148" s="2">
        <v>43.19</v>
      </c>
      <c r="K1148" s="2">
        <v>56.19</v>
      </c>
      <c r="L1148" s="2">
        <v>30.43</v>
      </c>
      <c r="M1148" s="2">
        <v>0</v>
      </c>
      <c r="N1148" s="2">
        <v>0</v>
      </c>
      <c r="O1148" s="3">
        <v>29.7</v>
      </c>
      <c r="P1148" s="3">
        <v>1.36</v>
      </c>
      <c r="Q1148" s="2">
        <v>6.46</v>
      </c>
      <c r="R1148" s="2">
        <v>2.76</v>
      </c>
      <c r="S1148" s="2">
        <v>5.32</v>
      </c>
      <c r="T1148" s="2">
        <v>10.49</v>
      </c>
      <c r="U1148" s="2">
        <v>25</v>
      </c>
      <c r="V1148" s="2">
        <f>SUM(tbl_ProfitPerTruck[[#This Row],[Truck_Fuel_Cost]:[Overhead_Allocation]])+SUM(K1147:N1148)</f>
        <v>464.47</v>
      </c>
      <c r="W1148" s="2">
        <f>tbl_ProfitPerTruck[[#This Row],[Final_Invoice_Amount]]-SUM(tbl_ProfitPerTruck[[#This Row],[Direct_Labor_COGS]:[Permit_Fees_COGS]])</f>
        <v>221.46999999999997</v>
      </c>
      <c r="X1148" s="2">
        <f>tbl_ProfitPerTruck[[#This Row],[Final_Invoice_Amount]]-tbl_ProfitPerTruck[[#This Row],[TTL_COSTS]]</f>
        <v>-156.38000000000005</v>
      </c>
    </row>
    <row r="1149" spans="1:24" x14ac:dyDescent="0.35">
      <c r="A1149" s="13">
        <v>46014</v>
      </c>
      <c r="B1149" s="13" t="s">
        <v>1158</v>
      </c>
      <c r="C1149" s="1" t="s">
        <v>1206</v>
      </c>
      <c r="D1149" s="1" t="s">
        <v>42</v>
      </c>
      <c r="E1149" s="1" t="s">
        <v>24</v>
      </c>
      <c r="F1149" s="1" t="s">
        <v>34</v>
      </c>
      <c r="G1149" s="1" t="s">
        <v>35</v>
      </c>
      <c r="H1149" s="2">
        <v>969.4</v>
      </c>
      <c r="I1149" s="3">
        <v>1.47</v>
      </c>
      <c r="J1149" s="2">
        <v>43.53</v>
      </c>
      <c r="K1149" s="2">
        <v>63.83</v>
      </c>
      <c r="L1149" s="2">
        <v>107.75</v>
      </c>
      <c r="M1149" s="2">
        <v>0</v>
      </c>
      <c r="N1149" s="2">
        <v>0</v>
      </c>
      <c r="O1149" s="3">
        <v>18.3</v>
      </c>
      <c r="P1149" s="3">
        <v>1</v>
      </c>
      <c r="Q1149" s="2">
        <v>4.88</v>
      </c>
      <c r="R1149" s="2">
        <v>1.37</v>
      </c>
      <c r="S1149" s="2">
        <v>7.17</v>
      </c>
      <c r="T1149" s="2">
        <v>9.9700000000000006</v>
      </c>
      <c r="U1149" s="2">
        <v>105.04</v>
      </c>
      <c r="V1149" s="2">
        <f>SUM(tbl_ProfitPerTruck[[#This Row],[Truck_Fuel_Cost]:[Overhead_Allocation]])+SUM(K1148:N1149)</f>
        <v>386.63</v>
      </c>
      <c r="W1149" s="2">
        <f>tbl_ProfitPerTruck[[#This Row],[Final_Invoice_Amount]]-SUM(tbl_ProfitPerTruck[[#This Row],[Direct_Labor_COGS]:[Permit_Fees_COGS]])</f>
        <v>797.81999999999994</v>
      </c>
      <c r="X1149" s="2">
        <f>tbl_ProfitPerTruck[[#This Row],[Final_Invoice_Amount]]-tbl_ProfitPerTruck[[#This Row],[TTL_COSTS]]</f>
        <v>582.77</v>
      </c>
    </row>
    <row r="1150" spans="1:24" x14ac:dyDescent="0.35">
      <c r="A1150" s="13">
        <v>46001</v>
      </c>
      <c r="B1150" s="13" t="s">
        <v>1158</v>
      </c>
      <c r="C1150" s="1" t="s">
        <v>1207</v>
      </c>
      <c r="D1150" s="1" t="s">
        <v>23</v>
      </c>
      <c r="E1150" s="1" t="s">
        <v>24</v>
      </c>
      <c r="F1150" s="1" t="s">
        <v>25</v>
      </c>
      <c r="G1150" s="1" t="s">
        <v>31</v>
      </c>
      <c r="H1150" s="2">
        <v>10589.03</v>
      </c>
      <c r="I1150" s="3">
        <v>9.43</v>
      </c>
      <c r="J1150" s="2">
        <v>38.549999999999997</v>
      </c>
      <c r="K1150" s="2">
        <v>363.39</v>
      </c>
      <c r="L1150" s="2">
        <v>3589.71</v>
      </c>
      <c r="M1150" s="2">
        <v>0</v>
      </c>
      <c r="N1150" s="2">
        <v>314.97000000000003</v>
      </c>
      <c r="O1150" s="3">
        <v>33</v>
      </c>
      <c r="P1150" s="3">
        <v>1.49</v>
      </c>
      <c r="Q1150" s="2">
        <v>6.47</v>
      </c>
      <c r="R1150" s="2">
        <v>1.98</v>
      </c>
      <c r="S1150" s="2">
        <v>6.98</v>
      </c>
      <c r="T1150" s="2">
        <v>10.81</v>
      </c>
      <c r="U1150" s="2">
        <v>951.52</v>
      </c>
      <c r="V1150" s="2">
        <f>SUM(tbl_ProfitPerTruck[[#This Row],[Truck_Fuel_Cost]:[Overhead_Allocation]])+SUM(K1149:N1150)</f>
        <v>5417.4100000000008</v>
      </c>
      <c r="W1150" s="2">
        <f>tbl_ProfitPerTruck[[#This Row],[Final_Invoice_Amount]]-SUM(tbl_ProfitPerTruck[[#This Row],[Direct_Labor_COGS]:[Permit_Fees_COGS]])</f>
        <v>6320.9600000000009</v>
      </c>
      <c r="X1150" s="2">
        <f>tbl_ProfitPerTruck[[#This Row],[Final_Invoice_Amount]]-tbl_ProfitPerTruck[[#This Row],[TTL_COSTS]]</f>
        <v>5171.62</v>
      </c>
    </row>
    <row r="1151" spans="1:24" x14ac:dyDescent="0.35">
      <c r="A1151" s="13">
        <v>46004</v>
      </c>
      <c r="B1151" s="13" t="s">
        <v>1158</v>
      </c>
      <c r="C1151" s="1" t="s">
        <v>1208</v>
      </c>
      <c r="D1151" s="1" t="s">
        <v>42</v>
      </c>
      <c r="E1151" s="1" t="s">
        <v>24</v>
      </c>
      <c r="F1151" s="1" t="s">
        <v>25</v>
      </c>
      <c r="G1151" s="1" t="s">
        <v>31</v>
      </c>
      <c r="H1151" s="2">
        <v>11259.07</v>
      </c>
      <c r="I1151" s="3">
        <v>10.95</v>
      </c>
      <c r="J1151" s="2">
        <v>44.8</v>
      </c>
      <c r="K1151" s="2">
        <v>490.55</v>
      </c>
      <c r="L1151" s="2">
        <v>4403.96</v>
      </c>
      <c r="M1151" s="2">
        <v>0</v>
      </c>
      <c r="N1151" s="2">
        <v>172.12</v>
      </c>
      <c r="O1151" s="3">
        <v>15.7</v>
      </c>
      <c r="P1151" s="3">
        <v>0.75</v>
      </c>
      <c r="Q1151" s="2">
        <v>4.38</v>
      </c>
      <c r="R1151" s="2">
        <v>1.01</v>
      </c>
      <c r="S1151" s="2">
        <v>4.7</v>
      </c>
      <c r="T1151" s="2">
        <v>11.3</v>
      </c>
      <c r="U1151" s="2">
        <v>1262.23</v>
      </c>
      <c r="V1151" s="2">
        <f>SUM(tbl_ProfitPerTruck[[#This Row],[Truck_Fuel_Cost]:[Overhead_Allocation]])+SUM(K1150:N1151)</f>
        <v>10618.320000000002</v>
      </c>
      <c r="W1151" s="2">
        <f>tbl_ProfitPerTruck[[#This Row],[Final_Invoice_Amount]]-SUM(tbl_ProfitPerTruck[[#This Row],[Direct_Labor_COGS]:[Permit_Fees_COGS]])</f>
        <v>6192.44</v>
      </c>
      <c r="X1151" s="2">
        <f>tbl_ProfitPerTruck[[#This Row],[Final_Invoice_Amount]]-tbl_ProfitPerTruck[[#This Row],[TTL_COSTS]]</f>
        <v>640.74999999999818</v>
      </c>
    </row>
    <row r="1152" spans="1:24" x14ac:dyDescent="0.35">
      <c r="A1152" s="13">
        <v>46001</v>
      </c>
      <c r="B1152" s="13" t="s">
        <v>1158</v>
      </c>
      <c r="C1152" s="1" t="s">
        <v>1209</v>
      </c>
      <c r="D1152" s="1" t="s">
        <v>113</v>
      </c>
      <c r="E1152" s="1" t="s">
        <v>29</v>
      </c>
      <c r="F1152" s="1" t="s">
        <v>30</v>
      </c>
      <c r="G1152" s="1" t="s">
        <v>52</v>
      </c>
      <c r="H1152" s="2">
        <v>412.41</v>
      </c>
      <c r="I1152" s="3">
        <v>0.86</v>
      </c>
      <c r="J1152" s="2">
        <v>49.98</v>
      </c>
      <c r="K1152" s="2">
        <v>42.86</v>
      </c>
      <c r="L1152" s="2">
        <v>39.409999999999997</v>
      </c>
      <c r="M1152" s="2">
        <v>0</v>
      </c>
      <c r="N1152" s="2">
        <v>0</v>
      </c>
      <c r="O1152" s="3">
        <v>25.6</v>
      </c>
      <c r="P1152" s="3">
        <v>1.35</v>
      </c>
      <c r="Q1152" s="2">
        <v>7.08</v>
      </c>
      <c r="R1152" s="2">
        <v>2.4</v>
      </c>
      <c r="S1152" s="2">
        <v>5.65</v>
      </c>
      <c r="T1152" s="2">
        <v>7.67</v>
      </c>
      <c r="U1152" s="2">
        <v>34.28</v>
      </c>
      <c r="V1152" s="2">
        <f>SUM(tbl_ProfitPerTruck[[#This Row],[Truck_Fuel_Cost]:[Overhead_Allocation]])+SUM(K1151:N1152)</f>
        <v>5205.9799999999996</v>
      </c>
      <c r="W1152" s="2">
        <f>tbl_ProfitPerTruck[[#This Row],[Final_Invoice_Amount]]-SUM(tbl_ProfitPerTruck[[#This Row],[Direct_Labor_COGS]:[Permit_Fees_COGS]])</f>
        <v>330.14000000000004</v>
      </c>
      <c r="X1152" s="2">
        <f>tbl_ProfitPerTruck[[#This Row],[Final_Invoice_Amount]]-tbl_ProfitPerTruck[[#This Row],[TTL_COSTS]]</f>
        <v>-4793.57</v>
      </c>
    </row>
    <row r="1153" spans="1:24" x14ac:dyDescent="0.35">
      <c r="A1153" s="13">
        <v>46003</v>
      </c>
      <c r="B1153" s="13" t="s">
        <v>1158</v>
      </c>
      <c r="C1153" s="1" t="s">
        <v>1210</v>
      </c>
      <c r="D1153" s="1" t="s">
        <v>57</v>
      </c>
      <c r="E1153" s="1" t="s">
        <v>24</v>
      </c>
      <c r="F1153" s="1" t="s">
        <v>34</v>
      </c>
      <c r="G1153" s="1" t="s">
        <v>52</v>
      </c>
      <c r="H1153" s="2">
        <v>916.74</v>
      </c>
      <c r="I1153" s="3">
        <v>3.54</v>
      </c>
      <c r="J1153" s="2">
        <v>36.5</v>
      </c>
      <c r="K1153" s="2">
        <v>129.33000000000001</v>
      </c>
      <c r="L1153" s="2">
        <v>195.56</v>
      </c>
      <c r="M1153" s="2">
        <v>0</v>
      </c>
      <c r="N1153" s="2">
        <v>0</v>
      </c>
      <c r="O1153" s="3">
        <v>11.8</v>
      </c>
      <c r="P1153" s="3">
        <v>0.64</v>
      </c>
      <c r="Q1153" s="2">
        <v>2.37</v>
      </c>
      <c r="R1153" s="2">
        <v>1.28</v>
      </c>
      <c r="S1153" s="2">
        <v>5.37</v>
      </c>
      <c r="T1153" s="2">
        <v>7.93</v>
      </c>
      <c r="U1153" s="2">
        <v>77.36</v>
      </c>
      <c r="V1153" s="2">
        <f>SUM(tbl_ProfitPerTruck[[#This Row],[Truck_Fuel_Cost]:[Overhead_Allocation]])+SUM(K1152:N1153)</f>
        <v>501.47</v>
      </c>
      <c r="W1153" s="2">
        <f>tbl_ProfitPerTruck[[#This Row],[Final_Invoice_Amount]]-SUM(tbl_ProfitPerTruck[[#This Row],[Direct_Labor_COGS]:[Permit_Fees_COGS]])</f>
        <v>591.85</v>
      </c>
      <c r="X1153" s="2">
        <f>tbl_ProfitPerTruck[[#This Row],[Final_Invoice_Amount]]-tbl_ProfitPerTruck[[#This Row],[TTL_COSTS]]</f>
        <v>415.27</v>
      </c>
    </row>
    <row r="1154" spans="1:24" x14ac:dyDescent="0.35">
      <c r="A1154" s="13">
        <v>46014</v>
      </c>
      <c r="B1154" s="13" t="s">
        <v>1158</v>
      </c>
      <c r="C1154" s="1" t="s">
        <v>1211</v>
      </c>
      <c r="D1154" s="1" t="s">
        <v>23</v>
      </c>
      <c r="E1154" s="1" t="s">
        <v>24</v>
      </c>
      <c r="F1154" s="1" t="s">
        <v>34</v>
      </c>
      <c r="G1154" s="1" t="s">
        <v>43</v>
      </c>
      <c r="H1154" s="2">
        <v>687.82</v>
      </c>
      <c r="I1154" s="3">
        <v>1.74</v>
      </c>
      <c r="J1154" s="2">
        <v>50.23</v>
      </c>
      <c r="K1154" s="2">
        <v>87.48</v>
      </c>
      <c r="L1154" s="2">
        <v>138.94999999999999</v>
      </c>
      <c r="M1154" s="2">
        <v>0</v>
      </c>
      <c r="N1154" s="2">
        <v>0</v>
      </c>
      <c r="O1154" s="3">
        <v>22.9</v>
      </c>
      <c r="P1154" s="3">
        <v>1.01</v>
      </c>
      <c r="Q1154" s="2">
        <v>4.21</v>
      </c>
      <c r="R1154" s="2">
        <v>2.14</v>
      </c>
      <c r="S1154" s="2">
        <v>4.8899999999999997</v>
      </c>
      <c r="T1154" s="2">
        <v>8.7200000000000006</v>
      </c>
      <c r="U1154" s="2">
        <v>69.16</v>
      </c>
      <c r="V1154" s="2">
        <f>SUM(tbl_ProfitPerTruck[[#This Row],[Truck_Fuel_Cost]:[Overhead_Allocation]])+SUM(K1153:N1154)</f>
        <v>640.43999999999994</v>
      </c>
      <c r="W1154" s="2">
        <f>tbl_ProfitPerTruck[[#This Row],[Final_Invoice_Amount]]-SUM(tbl_ProfitPerTruck[[#This Row],[Direct_Labor_COGS]:[Permit_Fees_COGS]])</f>
        <v>461.39000000000004</v>
      </c>
      <c r="X1154" s="2">
        <f>tbl_ProfitPerTruck[[#This Row],[Final_Invoice_Amount]]-tbl_ProfitPerTruck[[#This Row],[TTL_COSTS]]</f>
        <v>47.380000000000109</v>
      </c>
    </row>
    <row r="1155" spans="1:24" x14ac:dyDescent="0.35">
      <c r="A1155" s="13">
        <v>46013</v>
      </c>
      <c r="B1155" s="13" t="s">
        <v>1158</v>
      </c>
      <c r="C1155" s="1" t="s">
        <v>1212</v>
      </c>
      <c r="D1155" s="1" t="s">
        <v>28</v>
      </c>
      <c r="E1155" s="1" t="s">
        <v>29</v>
      </c>
      <c r="F1155" s="1" t="s">
        <v>34</v>
      </c>
      <c r="G1155" s="1" t="s">
        <v>35</v>
      </c>
      <c r="H1155" s="2">
        <v>931.97</v>
      </c>
      <c r="I1155" s="3">
        <v>0.7</v>
      </c>
      <c r="J1155" s="2">
        <v>47.01</v>
      </c>
      <c r="K1155" s="2">
        <v>32.909999999999997</v>
      </c>
      <c r="L1155" s="2">
        <v>167.56</v>
      </c>
      <c r="M1155" s="2">
        <v>0</v>
      </c>
      <c r="N1155" s="2">
        <v>0</v>
      </c>
      <c r="O1155" s="3">
        <v>4.9000000000000004</v>
      </c>
      <c r="P1155" s="3">
        <v>0.26</v>
      </c>
      <c r="Q1155" s="2">
        <v>1.06</v>
      </c>
      <c r="R1155" s="2">
        <v>0.25</v>
      </c>
      <c r="S1155" s="2">
        <v>6.07</v>
      </c>
      <c r="T1155" s="2">
        <v>8.68</v>
      </c>
      <c r="U1155" s="2">
        <v>55.99</v>
      </c>
      <c r="V1155" s="2">
        <f>SUM(tbl_ProfitPerTruck[[#This Row],[Truck_Fuel_Cost]:[Overhead_Allocation]])+SUM(K1154:N1155)</f>
        <v>498.95000000000005</v>
      </c>
      <c r="W1155" s="2">
        <f>tbl_ProfitPerTruck[[#This Row],[Final_Invoice_Amount]]-SUM(tbl_ProfitPerTruck[[#This Row],[Direct_Labor_COGS]:[Permit_Fees_COGS]])</f>
        <v>731.5</v>
      </c>
      <c r="X1155" s="2">
        <f>tbl_ProfitPerTruck[[#This Row],[Final_Invoice_Amount]]-tbl_ProfitPerTruck[[#This Row],[TTL_COSTS]]</f>
        <v>433.02</v>
      </c>
    </row>
    <row r="1156" spans="1:24" x14ac:dyDescent="0.35">
      <c r="A1156" s="13">
        <v>46007</v>
      </c>
      <c r="B1156" s="13" t="s">
        <v>1158</v>
      </c>
      <c r="C1156" s="1" t="s">
        <v>1213</v>
      </c>
      <c r="D1156" s="1" t="s">
        <v>42</v>
      </c>
      <c r="E1156" s="1" t="s">
        <v>24</v>
      </c>
      <c r="F1156" s="1" t="s">
        <v>25</v>
      </c>
      <c r="G1156" s="1" t="s">
        <v>26</v>
      </c>
      <c r="H1156" s="2">
        <v>10473.44</v>
      </c>
      <c r="I1156" s="3">
        <v>11.73</v>
      </c>
      <c r="J1156" s="2">
        <v>44.64</v>
      </c>
      <c r="K1156" s="2">
        <v>523.53</v>
      </c>
      <c r="L1156" s="2">
        <v>3541.96</v>
      </c>
      <c r="M1156" s="2">
        <v>0</v>
      </c>
      <c r="N1156" s="2">
        <v>0</v>
      </c>
      <c r="O1156" s="3">
        <v>4.7</v>
      </c>
      <c r="P1156" s="3">
        <v>0.38</v>
      </c>
      <c r="Q1156" s="2">
        <v>0.99</v>
      </c>
      <c r="R1156" s="2">
        <v>0.54</v>
      </c>
      <c r="S1156" s="2">
        <v>5.85</v>
      </c>
      <c r="T1156" s="2">
        <v>10.35</v>
      </c>
      <c r="U1156" s="2">
        <v>797.37</v>
      </c>
      <c r="V1156" s="2">
        <f>SUM(tbl_ProfitPerTruck[[#This Row],[Truck_Fuel_Cost]:[Overhead_Allocation]])+SUM(K1155:N1156)</f>
        <v>5081.0600000000004</v>
      </c>
      <c r="W1156" s="2">
        <f>tbl_ProfitPerTruck[[#This Row],[Final_Invoice_Amount]]-SUM(tbl_ProfitPerTruck[[#This Row],[Direct_Labor_COGS]:[Permit_Fees_COGS]])</f>
        <v>6407.9500000000007</v>
      </c>
      <c r="X1156" s="2">
        <f>tbl_ProfitPerTruck[[#This Row],[Final_Invoice_Amount]]-tbl_ProfitPerTruck[[#This Row],[TTL_COSTS]]</f>
        <v>5392.38</v>
      </c>
    </row>
    <row r="1157" spans="1:24" x14ac:dyDescent="0.35">
      <c r="A1157" s="13">
        <v>45995</v>
      </c>
      <c r="B1157" s="13" t="s">
        <v>1158</v>
      </c>
      <c r="C1157" s="1" t="s">
        <v>1214</v>
      </c>
      <c r="D1157" s="1" t="s">
        <v>42</v>
      </c>
      <c r="E1157" s="1" t="s">
        <v>24</v>
      </c>
      <c r="F1157" s="1" t="s">
        <v>25</v>
      </c>
      <c r="G1157" s="1" t="s">
        <v>26</v>
      </c>
      <c r="H1157" s="2">
        <v>8470.8799999999992</v>
      </c>
      <c r="I1157" s="3">
        <v>14.91</v>
      </c>
      <c r="J1157" s="2">
        <v>50.94</v>
      </c>
      <c r="K1157" s="2">
        <v>759.25</v>
      </c>
      <c r="L1157" s="2">
        <v>2549.5700000000002</v>
      </c>
      <c r="M1157" s="2">
        <v>0</v>
      </c>
      <c r="N1157" s="2">
        <v>168.11</v>
      </c>
      <c r="O1157" s="3">
        <v>13.8</v>
      </c>
      <c r="P1157" s="3">
        <v>0.59</v>
      </c>
      <c r="Q1157" s="2">
        <v>2.97</v>
      </c>
      <c r="R1157" s="2">
        <v>0.91</v>
      </c>
      <c r="S1157" s="2">
        <v>6.24</v>
      </c>
      <c r="T1157" s="2">
        <v>10.99</v>
      </c>
      <c r="U1157" s="2">
        <v>908.05</v>
      </c>
      <c r="V1157" s="2">
        <f>SUM(tbl_ProfitPerTruck[[#This Row],[Truck_Fuel_Cost]:[Overhead_Allocation]])+SUM(K1156:N1157)</f>
        <v>8471.58</v>
      </c>
      <c r="W1157" s="2">
        <f>tbl_ProfitPerTruck[[#This Row],[Final_Invoice_Amount]]-SUM(tbl_ProfitPerTruck[[#This Row],[Direct_Labor_COGS]:[Permit_Fees_COGS]])</f>
        <v>4993.9499999999989</v>
      </c>
      <c r="X1157" s="2">
        <f>tbl_ProfitPerTruck[[#This Row],[Final_Invoice_Amount]]-tbl_ProfitPerTruck[[#This Row],[TTL_COSTS]]</f>
        <v>-0.7000000000007276</v>
      </c>
    </row>
    <row r="1158" spans="1:24" x14ac:dyDescent="0.35">
      <c r="A1158" s="13">
        <v>46004</v>
      </c>
      <c r="B1158" s="13" t="s">
        <v>1158</v>
      </c>
      <c r="C1158" s="1" t="s">
        <v>1215</v>
      </c>
      <c r="D1158" s="1" t="s">
        <v>42</v>
      </c>
      <c r="E1158" s="1" t="s">
        <v>24</v>
      </c>
      <c r="F1158" s="1" t="s">
        <v>25</v>
      </c>
      <c r="G1158" s="1" t="s">
        <v>35</v>
      </c>
      <c r="H1158" s="2">
        <v>7617.45</v>
      </c>
      <c r="I1158" s="3">
        <v>8.8000000000000007</v>
      </c>
      <c r="J1158" s="2">
        <v>42.28</v>
      </c>
      <c r="K1158" s="2">
        <v>372.23</v>
      </c>
      <c r="L1158" s="2">
        <v>2786.04</v>
      </c>
      <c r="M1158" s="2">
        <v>0</v>
      </c>
      <c r="N1158" s="2">
        <v>0</v>
      </c>
      <c r="O1158" s="3">
        <v>19.3</v>
      </c>
      <c r="P1158" s="3">
        <v>0.99</v>
      </c>
      <c r="Q1158" s="2">
        <v>4.16</v>
      </c>
      <c r="R1158" s="2">
        <v>2.17</v>
      </c>
      <c r="S1158" s="2">
        <v>6.01</v>
      </c>
      <c r="T1158" s="2">
        <v>10.23</v>
      </c>
      <c r="U1158" s="2">
        <v>552.83000000000004</v>
      </c>
      <c r="V1158" s="2">
        <f>SUM(tbl_ProfitPerTruck[[#This Row],[Truck_Fuel_Cost]:[Overhead_Allocation]])+SUM(K1157:N1158)</f>
        <v>7210.6</v>
      </c>
      <c r="W1158" s="2">
        <f>tbl_ProfitPerTruck[[#This Row],[Final_Invoice_Amount]]-SUM(tbl_ProfitPerTruck[[#This Row],[Direct_Labor_COGS]:[Permit_Fees_COGS]])</f>
        <v>4459.18</v>
      </c>
      <c r="X1158" s="2">
        <f>tbl_ProfitPerTruck[[#This Row],[Final_Invoice_Amount]]-tbl_ProfitPerTruck[[#This Row],[TTL_COSTS]]</f>
        <v>406.84999999999945</v>
      </c>
    </row>
    <row r="1159" spans="1:24" x14ac:dyDescent="0.35">
      <c r="A1159" s="13">
        <v>45998</v>
      </c>
      <c r="B1159" s="13" t="s">
        <v>1158</v>
      </c>
      <c r="C1159" s="1" t="s">
        <v>1216</v>
      </c>
      <c r="D1159" s="1" t="s">
        <v>47</v>
      </c>
      <c r="E1159" s="1" t="s">
        <v>29</v>
      </c>
      <c r="F1159" s="1" t="s">
        <v>34</v>
      </c>
      <c r="G1159" s="1" t="s">
        <v>31</v>
      </c>
      <c r="H1159" s="2">
        <v>1135.2</v>
      </c>
      <c r="I1159" s="3">
        <v>2.4300000000000002</v>
      </c>
      <c r="J1159" s="2">
        <v>47.34</v>
      </c>
      <c r="K1159" s="2">
        <v>115.25</v>
      </c>
      <c r="L1159" s="2">
        <v>138.69999999999999</v>
      </c>
      <c r="M1159" s="2">
        <v>0</v>
      </c>
      <c r="N1159" s="2">
        <v>0</v>
      </c>
      <c r="O1159" s="3">
        <v>3</v>
      </c>
      <c r="P1159" s="3">
        <v>0.24</v>
      </c>
      <c r="Q1159" s="2">
        <v>0.75</v>
      </c>
      <c r="R1159" s="2">
        <v>0.16</v>
      </c>
      <c r="S1159" s="2">
        <v>6.53</v>
      </c>
      <c r="T1159" s="2">
        <v>9.07</v>
      </c>
      <c r="U1159" s="2">
        <v>76.56</v>
      </c>
      <c r="V1159" s="2">
        <f>SUM(tbl_ProfitPerTruck[[#This Row],[Truck_Fuel_Cost]:[Overhead_Allocation]])+SUM(K1158:N1159)</f>
        <v>3505.29</v>
      </c>
      <c r="W1159" s="2">
        <f>tbl_ProfitPerTruck[[#This Row],[Final_Invoice_Amount]]-SUM(tbl_ProfitPerTruck[[#This Row],[Direct_Labor_COGS]:[Permit_Fees_COGS]])</f>
        <v>881.25</v>
      </c>
      <c r="X1159" s="2">
        <f>tbl_ProfitPerTruck[[#This Row],[Final_Invoice_Amount]]-tbl_ProfitPerTruck[[#This Row],[TTL_COSTS]]</f>
        <v>-2370.09</v>
      </c>
    </row>
    <row r="1160" spans="1:24" x14ac:dyDescent="0.35">
      <c r="A1160" s="13">
        <v>46019</v>
      </c>
      <c r="B1160" s="13" t="s">
        <v>1158</v>
      </c>
      <c r="C1160" s="1" t="s">
        <v>1217</v>
      </c>
      <c r="D1160" s="1" t="s">
        <v>49</v>
      </c>
      <c r="E1160" s="1" t="s">
        <v>29</v>
      </c>
      <c r="F1160" s="1" t="s">
        <v>34</v>
      </c>
      <c r="G1160" s="1" t="s">
        <v>35</v>
      </c>
      <c r="H1160" s="2">
        <v>855.8</v>
      </c>
      <c r="I1160" s="3">
        <v>1.87</v>
      </c>
      <c r="J1160" s="2">
        <v>43.05</v>
      </c>
      <c r="K1160" s="2">
        <v>80.319999999999993</v>
      </c>
      <c r="L1160" s="2">
        <v>221.72</v>
      </c>
      <c r="M1160" s="2">
        <v>0</v>
      </c>
      <c r="N1160" s="2">
        <v>0</v>
      </c>
      <c r="O1160" s="3">
        <v>15.2</v>
      </c>
      <c r="P1160" s="3">
        <v>0.65</v>
      </c>
      <c r="Q1160" s="2">
        <v>3.97</v>
      </c>
      <c r="R1160" s="2">
        <v>1.2</v>
      </c>
      <c r="S1160" s="2">
        <v>4.54</v>
      </c>
      <c r="T1160" s="2">
        <v>10.66</v>
      </c>
      <c r="U1160" s="2">
        <v>81.97</v>
      </c>
      <c r="V1160" s="2">
        <f>SUM(tbl_ProfitPerTruck[[#This Row],[Truck_Fuel_Cost]:[Overhead_Allocation]])+SUM(K1159:N1160)</f>
        <v>658.33</v>
      </c>
      <c r="W1160" s="2">
        <f>tbl_ProfitPerTruck[[#This Row],[Final_Invoice_Amount]]-SUM(tbl_ProfitPerTruck[[#This Row],[Direct_Labor_COGS]:[Permit_Fees_COGS]])</f>
        <v>553.76</v>
      </c>
      <c r="X1160" s="2">
        <f>tbl_ProfitPerTruck[[#This Row],[Final_Invoice_Amount]]-tbl_ProfitPerTruck[[#This Row],[TTL_COSTS]]</f>
        <v>197.46999999999991</v>
      </c>
    </row>
    <row r="1161" spans="1:24" x14ac:dyDescent="0.35">
      <c r="A1161" s="13">
        <v>46016</v>
      </c>
      <c r="B1161" s="13" t="s">
        <v>1158</v>
      </c>
      <c r="C1161" s="1" t="s">
        <v>1218</v>
      </c>
      <c r="D1161" s="1" t="s">
        <v>45</v>
      </c>
      <c r="E1161" s="1" t="s">
        <v>29</v>
      </c>
      <c r="F1161" s="1" t="s">
        <v>34</v>
      </c>
      <c r="G1161" s="1" t="s">
        <v>26</v>
      </c>
      <c r="H1161" s="2">
        <v>938.33</v>
      </c>
      <c r="I1161" s="3">
        <v>1.1299999999999999</v>
      </c>
      <c r="J1161" s="2">
        <v>35.229999999999997</v>
      </c>
      <c r="K1161" s="2">
        <v>39.83</v>
      </c>
      <c r="L1161" s="2">
        <v>244.1</v>
      </c>
      <c r="M1161" s="2">
        <v>0</v>
      </c>
      <c r="N1161" s="2">
        <v>0</v>
      </c>
      <c r="O1161" s="3">
        <v>8.8000000000000007</v>
      </c>
      <c r="P1161" s="3">
        <v>0.43</v>
      </c>
      <c r="Q1161" s="2">
        <v>1.66</v>
      </c>
      <c r="R1161" s="2">
        <v>1.03</v>
      </c>
      <c r="S1161" s="2">
        <v>7.26</v>
      </c>
      <c r="T1161" s="2">
        <v>10.42</v>
      </c>
      <c r="U1161" s="2">
        <v>82.64</v>
      </c>
      <c r="V1161" s="2">
        <f>SUM(tbl_ProfitPerTruck[[#This Row],[Truck_Fuel_Cost]:[Overhead_Allocation]])+SUM(K1160:N1161)</f>
        <v>688.9799999999999</v>
      </c>
      <c r="W1161" s="2">
        <f>tbl_ProfitPerTruck[[#This Row],[Final_Invoice_Amount]]-SUM(tbl_ProfitPerTruck[[#This Row],[Direct_Labor_COGS]:[Permit_Fees_COGS]])</f>
        <v>654.40000000000009</v>
      </c>
      <c r="X1161" s="2">
        <f>tbl_ProfitPerTruck[[#This Row],[Final_Invoice_Amount]]-tbl_ProfitPerTruck[[#This Row],[TTL_COSTS]]</f>
        <v>249.35000000000014</v>
      </c>
    </row>
    <row r="1162" spans="1:24" x14ac:dyDescent="0.35">
      <c r="A1162" s="13">
        <v>46019</v>
      </c>
      <c r="B1162" s="13" t="s">
        <v>1158</v>
      </c>
      <c r="C1162" s="1" t="s">
        <v>1219</v>
      </c>
      <c r="D1162" s="1" t="s">
        <v>33</v>
      </c>
      <c r="E1162" s="1" t="s">
        <v>29</v>
      </c>
      <c r="F1162" s="1" t="s">
        <v>34</v>
      </c>
      <c r="G1162" s="1" t="s">
        <v>35</v>
      </c>
      <c r="H1162" s="2">
        <v>1090.98</v>
      </c>
      <c r="I1162" s="3">
        <v>2.16</v>
      </c>
      <c r="J1162" s="2">
        <v>42.77</v>
      </c>
      <c r="K1162" s="2">
        <v>92.57</v>
      </c>
      <c r="L1162" s="2">
        <v>186.89</v>
      </c>
      <c r="M1162" s="2">
        <v>0</v>
      </c>
      <c r="N1162" s="2">
        <v>0</v>
      </c>
      <c r="O1162" s="3">
        <v>8.6999999999999993</v>
      </c>
      <c r="P1162" s="3">
        <v>0.47</v>
      </c>
      <c r="Q1162" s="2">
        <v>2.37</v>
      </c>
      <c r="R1162" s="2">
        <v>0.68</v>
      </c>
      <c r="S1162" s="2">
        <v>4.71</v>
      </c>
      <c r="T1162" s="2">
        <v>8.74</v>
      </c>
      <c r="U1162" s="2">
        <v>77.900000000000006</v>
      </c>
      <c r="V1162" s="2">
        <f>SUM(tbl_ProfitPerTruck[[#This Row],[Truck_Fuel_Cost]:[Overhead_Allocation]])+SUM(K1161:N1162)</f>
        <v>657.79</v>
      </c>
      <c r="W1162" s="2">
        <f>tbl_ProfitPerTruck[[#This Row],[Final_Invoice_Amount]]-SUM(tbl_ProfitPerTruck[[#This Row],[Direct_Labor_COGS]:[Permit_Fees_COGS]])</f>
        <v>811.52</v>
      </c>
      <c r="X1162" s="2">
        <f>tbl_ProfitPerTruck[[#This Row],[Final_Invoice_Amount]]-tbl_ProfitPerTruck[[#This Row],[TTL_COSTS]]</f>
        <v>433.19000000000005</v>
      </c>
    </row>
    <row r="1163" spans="1:24" x14ac:dyDescent="0.35">
      <c r="A1163" s="13">
        <v>46014</v>
      </c>
      <c r="B1163" s="13" t="s">
        <v>1158</v>
      </c>
      <c r="C1163" s="1" t="s">
        <v>1220</v>
      </c>
      <c r="D1163" s="1" t="s">
        <v>57</v>
      </c>
      <c r="E1163" s="1" t="s">
        <v>24</v>
      </c>
      <c r="F1163" s="1" t="s">
        <v>25</v>
      </c>
      <c r="G1163" s="1" t="s">
        <v>26</v>
      </c>
      <c r="H1163" s="2">
        <v>11071.52</v>
      </c>
      <c r="I1163" s="3">
        <v>12.02</v>
      </c>
      <c r="J1163" s="2">
        <v>46.68</v>
      </c>
      <c r="K1163" s="2">
        <v>561.16</v>
      </c>
      <c r="L1163" s="2">
        <v>3143.41</v>
      </c>
      <c r="M1163" s="2">
        <v>0</v>
      </c>
      <c r="N1163" s="2">
        <v>94.06</v>
      </c>
      <c r="O1163" s="3">
        <v>2</v>
      </c>
      <c r="P1163" s="3">
        <v>0.15</v>
      </c>
      <c r="Q1163" s="2">
        <v>0.47</v>
      </c>
      <c r="R1163" s="2">
        <v>0.2</v>
      </c>
      <c r="S1163" s="2">
        <v>6.32</v>
      </c>
      <c r="T1163" s="2">
        <v>8.9600000000000009</v>
      </c>
      <c r="U1163" s="2">
        <v>742.89</v>
      </c>
      <c r="V1163" s="2">
        <f>SUM(tbl_ProfitPerTruck[[#This Row],[Truck_Fuel_Cost]:[Overhead_Allocation]])+SUM(K1162:N1163)</f>
        <v>4836.9299999999994</v>
      </c>
      <c r="W1163" s="2">
        <f>tbl_ProfitPerTruck[[#This Row],[Final_Invoice_Amount]]-SUM(tbl_ProfitPerTruck[[#This Row],[Direct_Labor_COGS]:[Permit_Fees_COGS]])</f>
        <v>7272.8900000000012</v>
      </c>
      <c r="X1163" s="2">
        <f>tbl_ProfitPerTruck[[#This Row],[Final_Invoice_Amount]]-tbl_ProfitPerTruck[[#This Row],[TTL_COSTS]]</f>
        <v>6234.5900000000011</v>
      </c>
    </row>
    <row r="1164" spans="1:24" x14ac:dyDescent="0.35">
      <c r="A1164" s="13">
        <v>46012</v>
      </c>
      <c r="B1164" s="13" t="s">
        <v>1158</v>
      </c>
      <c r="C1164" s="1" t="s">
        <v>1221</v>
      </c>
      <c r="D1164" s="1" t="s">
        <v>28</v>
      </c>
      <c r="E1164" s="1" t="s">
        <v>29</v>
      </c>
      <c r="F1164" s="1" t="s">
        <v>30</v>
      </c>
      <c r="G1164" s="1" t="s">
        <v>26</v>
      </c>
      <c r="H1164" s="2">
        <v>236.94</v>
      </c>
      <c r="I1164" s="3">
        <v>1.67</v>
      </c>
      <c r="J1164" s="2">
        <v>53.21</v>
      </c>
      <c r="K1164" s="2">
        <v>88.8</v>
      </c>
      <c r="L1164" s="2">
        <v>16.88</v>
      </c>
      <c r="M1164" s="2">
        <v>0</v>
      </c>
      <c r="N1164" s="2">
        <v>0</v>
      </c>
      <c r="O1164" s="3">
        <v>19</v>
      </c>
      <c r="P1164" s="3">
        <v>0.94</v>
      </c>
      <c r="Q1164" s="2">
        <v>3.54</v>
      </c>
      <c r="R1164" s="2">
        <v>1.28</v>
      </c>
      <c r="S1164" s="2">
        <v>6.22</v>
      </c>
      <c r="T1164" s="2">
        <v>7.09</v>
      </c>
      <c r="U1164" s="2">
        <v>25</v>
      </c>
      <c r="V1164" s="2">
        <f>SUM(tbl_ProfitPerTruck[[#This Row],[Truck_Fuel_Cost]:[Overhead_Allocation]])+SUM(K1163:N1164)</f>
        <v>3947.44</v>
      </c>
      <c r="W1164" s="2">
        <f>tbl_ProfitPerTruck[[#This Row],[Final_Invoice_Amount]]-SUM(tbl_ProfitPerTruck[[#This Row],[Direct_Labor_COGS]:[Permit_Fees_COGS]])</f>
        <v>131.26</v>
      </c>
      <c r="X1164" s="2">
        <f>tbl_ProfitPerTruck[[#This Row],[Final_Invoice_Amount]]-tbl_ProfitPerTruck[[#This Row],[TTL_COSTS]]</f>
        <v>-3710.5</v>
      </c>
    </row>
    <row r="1165" spans="1:24" x14ac:dyDescent="0.35">
      <c r="A1165" s="13">
        <v>46021</v>
      </c>
      <c r="B1165" s="13" t="s">
        <v>1158</v>
      </c>
      <c r="C1165" s="1" t="s">
        <v>1222</v>
      </c>
      <c r="D1165" s="1" t="s">
        <v>23</v>
      </c>
      <c r="E1165" s="1" t="s">
        <v>24</v>
      </c>
      <c r="F1165" s="1" t="s">
        <v>25</v>
      </c>
      <c r="G1165" s="1" t="s">
        <v>31</v>
      </c>
      <c r="H1165" s="2">
        <v>9162.14</v>
      </c>
      <c r="I1165" s="3">
        <v>7.9</v>
      </c>
      <c r="J1165" s="2">
        <v>45.03</v>
      </c>
      <c r="K1165" s="2">
        <v>355.87</v>
      </c>
      <c r="L1165" s="2">
        <v>3182.5</v>
      </c>
      <c r="M1165" s="2">
        <v>0</v>
      </c>
      <c r="N1165" s="2">
        <v>0</v>
      </c>
      <c r="O1165" s="3">
        <v>8.3000000000000007</v>
      </c>
      <c r="P1165" s="3">
        <v>0.38</v>
      </c>
      <c r="Q1165" s="2">
        <v>1.54</v>
      </c>
      <c r="R1165" s="2">
        <v>0.96</v>
      </c>
      <c r="S1165" s="2">
        <v>6.82</v>
      </c>
      <c r="T1165" s="2">
        <v>11.19</v>
      </c>
      <c r="U1165" s="2">
        <v>751.41</v>
      </c>
      <c r="V1165" s="2">
        <f>SUM(tbl_ProfitPerTruck[[#This Row],[Truck_Fuel_Cost]:[Overhead_Allocation]])+SUM(K1164:N1165)</f>
        <v>4415.97</v>
      </c>
      <c r="W1165" s="2">
        <f>tbl_ProfitPerTruck[[#This Row],[Final_Invoice_Amount]]-SUM(tbl_ProfitPerTruck[[#This Row],[Direct_Labor_COGS]:[Permit_Fees_COGS]])</f>
        <v>5623.7699999999995</v>
      </c>
      <c r="X1165" s="2">
        <f>tbl_ProfitPerTruck[[#This Row],[Final_Invoice_Amount]]-tbl_ProfitPerTruck[[#This Row],[TTL_COSTS]]</f>
        <v>4746.1699999999992</v>
      </c>
    </row>
    <row r="1166" spans="1:24" x14ac:dyDescent="0.35">
      <c r="A1166" s="13">
        <v>46019</v>
      </c>
      <c r="B1166" s="13" t="s">
        <v>1158</v>
      </c>
      <c r="C1166" s="1" t="s">
        <v>1223</v>
      </c>
      <c r="D1166" s="1" t="s">
        <v>28</v>
      </c>
      <c r="E1166" s="1" t="s">
        <v>29</v>
      </c>
      <c r="F1166" s="1" t="s">
        <v>34</v>
      </c>
      <c r="G1166" s="1" t="s">
        <v>37</v>
      </c>
      <c r="H1166" s="2">
        <v>658.06</v>
      </c>
      <c r="I1166" s="3">
        <v>1.63</v>
      </c>
      <c r="J1166" s="2">
        <v>47.36</v>
      </c>
      <c r="K1166" s="2">
        <v>77.069999999999993</v>
      </c>
      <c r="L1166" s="2">
        <v>174.66</v>
      </c>
      <c r="M1166" s="2">
        <v>0</v>
      </c>
      <c r="N1166" s="2">
        <v>0</v>
      </c>
      <c r="O1166" s="3">
        <v>21.1</v>
      </c>
      <c r="P1166" s="3">
        <v>1.01</v>
      </c>
      <c r="Q1166" s="2">
        <v>5.13</v>
      </c>
      <c r="R1166" s="2">
        <v>1.67</v>
      </c>
      <c r="S1166" s="2">
        <v>5.76</v>
      </c>
      <c r="T1166" s="2">
        <v>7.19</v>
      </c>
      <c r="U1166" s="2">
        <v>56.61</v>
      </c>
      <c r="V1166" s="2">
        <f>SUM(tbl_ProfitPerTruck[[#This Row],[Truck_Fuel_Cost]:[Overhead_Allocation]])+SUM(K1165:N1166)</f>
        <v>3866.46</v>
      </c>
      <c r="W1166" s="2">
        <f>tbl_ProfitPerTruck[[#This Row],[Final_Invoice_Amount]]-SUM(tbl_ProfitPerTruck[[#This Row],[Direct_Labor_COGS]:[Permit_Fees_COGS]])</f>
        <v>406.32999999999993</v>
      </c>
      <c r="X1166" s="2">
        <f>tbl_ProfitPerTruck[[#This Row],[Final_Invoice_Amount]]-tbl_ProfitPerTruck[[#This Row],[TTL_COSTS]]</f>
        <v>-3208.4</v>
      </c>
    </row>
    <row r="1167" spans="1:24" x14ac:dyDescent="0.35">
      <c r="A1167" s="13">
        <v>46012</v>
      </c>
      <c r="B1167" s="13" t="s">
        <v>1158</v>
      </c>
      <c r="C1167" s="1" t="s">
        <v>1224</v>
      </c>
      <c r="D1167" s="1" t="s">
        <v>57</v>
      </c>
      <c r="E1167" s="1" t="s">
        <v>24</v>
      </c>
      <c r="F1167" s="1" t="s">
        <v>25</v>
      </c>
      <c r="G1167" s="1" t="s">
        <v>26</v>
      </c>
      <c r="H1167" s="2">
        <v>11191.15</v>
      </c>
      <c r="I1167" s="3">
        <v>6.19</v>
      </c>
      <c r="J1167" s="2">
        <v>47.39</v>
      </c>
      <c r="K1167" s="2">
        <v>293.43</v>
      </c>
      <c r="L1167" s="2">
        <v>4255.93</v>
      </c>
      <c r="M1167" s="2">
        <v>0</v>
      </c>
      <c r="N1167" s="2">
        <v>0</v>
      </c>
      <c r="O1167" s="3">
        <v>21</v>
      </c>
      <c r="P1167" s="3">
        <v>1.04</v>
      </c>
      <c r="Q1167" s="2">
        <v>4.59</v>
      </c>
      <c r="R1167" s="2">
        <v>1.79</v>
      </c>
      <c r="S1167" s="2">
        <v>6.81</v>
      </c>
      <c r="T1167" s="2">
        <v>11.39</v>
      </c>
      <c r="U1167" s="2">
        <v>741.16</v>
      </c>
      <c r="V1167" s="2">
        <f>SUM(tbl_ProfitPerTruck[[#This Row],[Truck_Fuel_Cost]:[Overhead_Allocation]])+SUM(K1166:N1167)</f>
        <v>5566.83</v>
      </c>
      <c r="W1167" s="2">
        <f>tbl_ProfitPerTruck[[#This Row],[Final_Invoice_Amount]]-SUM(tbl_ProfitPerTruck[[#This Row],[Direct_Labor_COGS]:[Permit_Fees_COGS]])</f>
        <v>6641.7899999999991</v>
      </c>
      <c r="X1167" s="2">
        <f>tbl_ProfitPerTruck[[#This Row],[Final_Invoice_Amount]]-tbl_ProfitPerTruck[[#This Row],[TTL_COSTS]]</f>
        <v>5624.32</v>
      </c>
    </row>
    <row r="1168" spans="1:24" x14ac:dyDescent="0.35">
      <c r="A1168" s="13">
        <v>46000</v>
      </c>
      <c r="B1168" s="13" t="s">
        <v>1158</v>
      </c>
      <c r="C1168" s="1" t="s">
        <v>1225</v>
      </c>
      <c r="D1168" s="1" t="s">
        <v>49</v>
      </c>
      <c r="E1168" s="1" t="s">
        <v>29</v>
      </c>
      <c r="F1168" s="1" t="s">
        <v>30</v>
      </c>
      <c r="G1168" s="1" t="s">
        <v>52</v>
      </c>
      <c r="H1168" s="2">
        <v>310.47000000000003</v>
      </c>
      <c r="I1168" s="3">
        <v>0.71</v>
      </c>
      <c r="J1168" s="2">
        <v>46.61</v>
      </c>
      <c r="K1168" s="2">
        <v>32.92</v>
      </c>
      <c r="L1168" s="2">
        <v>27.62</v>
      </c>
      <c r="M1168" s="2">
        <v>0</v>
      </c>
      <c r="N1168" s="2">
        <v>0</v>
      </c>
      <c r="O1168" s="3">
        <v>25.6</v>
      </c>
      <c r="P1168" s="3">
        <v>1.1399999999999999</v>
      </c>
      <c r="Q1168" s="2">
        <v>6.89</v>
      </c>
      <c r="R1168" s="2">
        <v>2.64</v>
      </c>
      <c r="S1168" s="2">
        <v>6.69</v>
      </c>
      <c r="T1168" s="2">
        <v>8.73</v>
      </c>
      <c r="U1168" s="2">
        <v>35.159999999999997</v>
      </c>
      <c r="V1168" s="2">
        <f>SUM(tbl_ProfitPerTruck[[#This Row],[Truck_Fuel_Cost]:[Overhead_Allocation]])+SUM(K1167:N1168)</f>
        <v>4670.01</v>
      </c>
      <c r="W1168" s="2">
        <f>tbl_ProfitPerTruck[[#This Row],[Final_Invoice_Amount]]-SUM(tbl_ProfitPerTruck[[#This Row],[Direct_Labor_COGS]:[Permit_Fees_COGS]])</f>
        <v>249.93</v>
      </c>
      <c r="X1168" s="2">
        <f>tbl_ProfitPerTruck[[#This Row],[Final_Invoice_Amount]]-tbl_ProfitPerTruck[[#This Row],[TTL_COSTS]]</f>
        <v>-4359.54</v>
      </c>
    </row>
    <row r="1169" spans="1:24" x14ac:dyDescent="0.35">
      <c r="A1169" s="13">
        <v>46017</v>
      </c>
      <c r="B1169" s="13" t="s">
        <v>1158</v>
      </c>
      <c r="C1169" s="1" t="s">
        <v>1226</v>
      </c>
      <c r="D1169" s="1" t="s">
        <v>57</v>
      </c>
      <c r="E1169" s="1" t="s">
        <v>24</v>
      </c>
      <c r="F1169" s="1" t="s">
        <v>34</v>
      </c>
      <c r="G1169" s="1" t="s">
        <v>52</v>
      </c>
      <c r="H1169" s="2">
        <v>494.49</v>
      </c>
      <c r="I1169" s="3">
        <v>2.37</v>
      </c>
      <c r="J1169" s="2">
        <v>49.29</v>
      </c>
      <c r="K1169" s="2">
        <v>116.93</v>
      </c>
      <c r="L1169" s="2">
        <v>72.510000000000005</v>
      </c>
      <c r="M1169" s="2">
        <v>0</v>
      </c>
      <c r="N1169" s="2">
        <v>0</v>
      </c>
      <c r="O1169" s="3">
        <v>25.8</v>
      </c>
      <c r="P1169" s="3">
        <v>1.18</v>
      </c>
      <c r="Q1169" s="2">
        <v>7.21</v>
      </c>
      <c r="R1169" s="2">
        <v>1.97</v>
      </c>
      <c r="S1169" s="2">
        <v>6.78</v>
      </c>
      <c r="T1169" s="2">
        <v>9.26</v>
      </c>
      <c r="U1169" s="2">
        <v>53.21</v>
      </c>
      <c r="V1169" s="2">
        <f>SUM(tbl_ProfitPerTruck[[#This Row],[Truck_Fuel_Cost]:[Overhead_Allocation]])+SUM(K1168:N1169)</f>
        <v>328.41</v>
      </c>
      <c r="W1169" s="2">
        <f>tbl_ProfitPerTruck[[#This Row],[Final_Invoice_Amount]]-SUM(tbl_ProfitPerTruck[[#This Row],[Direct_Labor_COGS]:[Permit_Fees_COGS]])</f>
        <v>305.05</v>
      </c>
      <c r="X1169" s="2">
        <f>tbl_ProfitPerTruck[[#This Row],[Final_Invoice_Amount]]-tbl_ProfitPerTruck[[#This Row],[TTL_COSTS]]</f>
        <v>166.07999999999998</v>
      </c>
    </row>
    <row r="1170" spans="1:24" x14ac:dyDescent="0.35">
      <c r="A1170" s="13">
        <v>45996</v>
      </c>
      <c r="B1170" s="13" t="s">
        <v>1158</v>
      </c>
      <c r="C1170" s="1" t="s">
        <v>1227</v>
      </c>
      <c r="D1170" s="1" t="s">
        <v>45</v>
      </c>
      <c r="E1170" s="1" t="s">
        <v>29</v>
      </c>
      <c r="F1170" s="1" t="s">
        <v>34</v>
      </c>
      <c r="G1170" s="1" t="s">
        <v>43</v>
      </c>
      <c r="H1170" s="2">
        <v>887.66</v>
      </c>
      <c r="I1170" s="3">
        <v>2.97</v>
      </c>
      <c r="J1170" s="2">
        <v>42.3</v>
      </c>
      <c r="K1170" s="2">
        <v>125.83</v>
      </c>
      <c r="L1170" s="2">
        <v>176.48</v>
      </c>
      <c r="M1170" s="2">
        <v>0</v>
      </c>
      <c r="N1170" s="2">
        <v>0</v>
      </c>
      <c r="O1170" s="3">
        <v>41.1</v>
      </c>
      <c r="P1170" s="3">
        <v>1.83</v>
      </c>
      <c r="Q1170" s="2">
        <v>9.64</v>
      </c>
      <c r="R1170" s="2">
        <v>4.92</v>
      </c>
      <c r="S1170" s="2">
        <v>6.2</v>
      </c>
      <c r="T1170" s="2">
        <v>7.22</v>
      </c>
      <c r="U1170" s="2">
        <v>95.68</v>
      </c>
      <c r="V1170" s="2">
        <f>SUM(tbl_ProfitPerTruck[[#This Row],[Truck_Fuel_Cost]:[Overhead_Allocation]])+SUM(K1169:N1170)</f>
        <v>615.41</v>
      </c>
      <c r="W1170" s="2">
        <f>tbl_ProfitPerTruck[[#This Row],[Final_Invoice_Amount]]-SUM(tbl_ProfitPerTruck[[#This Row],[Direct_Labor_COGS]:[Permit_Fees_COGS]])</f>
        <v>585.34999999999991</v>
      </c>
      <c r="X1170" s="2">
        <f>tbl_ProfitPerTruck[[#This Row],[Final_Invoice_Amount]]-tbl_ProfitPerTruck[[#This Row],[TTL_COSTS]]</f>
        <v>272.25</v>
      </c>
    </row>
    <row r="1171" spans="1:24" x14ac:dyDescent="0.35">
      <c r="A1171" s="13">
        <v>45993</v>
      </c>
      <c r="B1171" s="13" t="s">
        <v>1158</v>
      </c>
      <c r="C1171" s="1" t="s">
        <v>1228</v>
      </c>
      <c r="D1171" s="1" t="s">
        <v>42</v>
      </c>
      <c r="E1171" s="1" t="s">
        <v>24</v>
      </c>
      <c r="F1171" s="1" t="s">
        <v>25</v>
      </c>
      <c r="G1171" s="1" t="s">
        <v>37</v>
      </c>
      <c r="H1171" s="2">
        <v>9496.02</v>
      </c>
      <c r="I1171" s="3">
        <v>6.32</v>
      </c>
      <c r="J1171" s="2">
        <v>46.62</v>
      </c>
      <c r="K1171" s="2">
        <v>294.82</v>
      </c>
      <c r="L1171" s="2">
        <v>2753.81</v>
      </c>
      <c r="M1171" s="2">
        <v>0</v>
      </c>
      <c r="N1171" s="2">
        <v>0</v>
      </c>
      <c r="O1171" s="3">
        <v>32.299999999999997</v>
      </c>
      <c r="P1171" s="3">
        <v>1.43</v>
      </c>
      <c r="Q1171" s="2">
        <v>6.53</v>
      </c>
      <c r="R1171" s="2">
        <v>2.2000000000000002</v>
      </c>
      <c r="S1171" s="2">
        <v>6.2</v>
      </c>
      <c r="T1171" s="2">
        <v>9.52</v>
      </c>
      <c r="U1171" s="2">
        <v>685.51</v>
      </c>
      <c r="V1171" s="2">
        <f>SUM(tbl_ProfitPerTruck[[#This Row],[Truck_Fuel_Cost]:[Overhead_Allocation]])+SUM(K1170:N1171)</f>
        <v>4060.9</v>
      </c>
      <c r="W1171" s="2">
        <f>tbl_ProfitPerTruck[[#This Row],[Final_Invoice_Amount]]-SUM(tbl_ProfitPerTruck[[#This Row],[Direct_Labor_COGS]:[Permit_Fees_COGS]])</f>
        <v>6447.39</v>
      </c>
      <c r="X1171" s="2">
        <f>tbl_ProfitPerTruck[[#This Row],[Final_Invoice_Amount]]-tbl_ProfitPerTruck[[#This Row],[TTL_COSTS]]</f>
        <v>5435.1200000000008</v>
      </c>
    </row>
    <row r="1172" spans="1:24" x14ac:dyDescent="0.35">
      <c r="A1172" s="13">
        <v>45992</v>
      </c>
      <c r="B1172" s="13" t="s">
        <v>1158</v>
      </c>
      <c r="C1172" s="1" t="s">
        <v>1229</v>
      </c>
      <c r="D1172" s="1" t="s">
        <v>47</v>
      </c>
      <c r="E1172" s="1" t="s">
        <v>29</v>
      </c>
      <c r="F1172" s="1" t="s">
        <v>30</v>
      </c>
      <c r="G1172" s="1" t="s">
        <v>37</v>
      </c>
      <c r="H1172" s="2">
        <v>301.27</v>
      </c>
      <c r="I1172" s="3">
        <v>1.17</v>
      </c>
      <c r="J1172" s="2">
        <v>46.76</v>
      </c>
      <c r="K1172" s="2">
        <v>54.65</v>
      </c>
      <c r="L1172" s="2">
        <v>28.12</v>
      </c>
      <c r="M1172" s="2">
        <v>0</v>
      </c>
      <c r="N1172" s="2">
        <v>0</v>
      </c>
      <c r="O1172" s="3">
        <v>27.7</v>
      </c>
      <c r="P1172" s="3">
        <v>1.37</v>
      </c>
      <c r="Q1172" s="2">
        <v>6.01</v>
      </c>
      <c r="R1172" s="2">
        <v>1.74</v>
      </c>
      <c r="S1172" s="2">
        <v>7.27</v>
      </c>
      <c r="T1172" s="2">
        <v>7.52</v>
      </c>
      <c r="U1172" s="2">
        <v>27.89</v>
      </c>
      <c r="V1172" s="2">
        <f>SUM(tbl_ProfitPerTruck[[#This Row],[Truck_Fuel_Cost]:[Overhead_Allocation]])+SUM(K1171:N1172)</f>
        <v>3181.83</v>
      </c>
      <c r="W1172" s="2">
        <f>tbl_ProfitPerTruck[[#This Row],[Final_Invoice_Amount]]-SUM(tbl_ProfitPerTruck[[#This Row],[Direct_Labor_COGS]:[Permit_Fees_COGS]])</f>
        <v>218.5</v>
      </c>
      <c r="X1172" s="2">
        <f>tbl_ProfitPerTruck[[#This Row],[Final_Invoice_Amount]]-tbl_ProfitPerTruck[[#This Row],[TTL_COSTS]]</f>
        <v>-2880.56</v>
      </c>
    </row>
    <row r="1173" spans="1:24" x14ac:dyDescent="0.35">
      <c r="A1173" s="13">
        <v>45992</v>
      </c>
      <c r="B1173" s="13" t="s">
        <v>1158</v>
      </c>
      <c r="C1173" s="1" t="s">
        <v>1230</v>
      </c>
      <c r="D1173" s="1" t="s">
        <v>47</v>
      </c>
      <c r="E1173" s="1" t="s">
        <v>29</v>
      </c>
      <c r="F1173" s="1" t="s">
        <v>30</v>
      </c>
      <c r="G1173" s="1" t="s">
        <v>37</v>
      </c>
      <c r="H1173" s="2">
        <v>371.98</v>
      </c>
      <c r="I1173" s="3">
        <v>0.68</v>
      </c>
      <c r="J1173" s="2">
        <v>35.869999999999997</v>
      </c>
      <c r="K1173" s="2">
        <v>24.25</v>
      </c>
      <c r="L1173" s="2">
        <v>27.97</v>
      </c>
      <c r="M1173" s="2">
        <v>0</v>
      </c>
      <c r="N1173" s="2">
        <v>0</v>
      </c>
      <c r="O1173" s="3">
        <v>16.100000000000001</v>
      </c>
      <c r="P1173" s="3">
        <v>0.92</v>
      </c>
      <c r="Q1173" s="2">
        <v>2.96</v>
      </c>
      <c r="R1173" s="2">
        <v>1.84</v>
      </c>
      <c r="S1173" s="2">
        <v>6.33</v>
      </c>
      <c r="T1173" s="2">
        <v>11.04</v>
      </c>
      <c r="U1173" s="2">
        <v>30.89</v>
      </c>
      <c r="V1173" s="2">
        <f>SUM(tbl_ProfitPerTruck[[#This Row],[Truck_Fuel_Cost]:[Overhead_Allocation]])+SUM(K1172:N1173)</f>
        <v>188.05</v>
      </c>
      <c r="W1173" s="2">
        <f>tbl_ProfitPerTruck[[#This Row],[Final_Invoice_Amount]]-SUM(tbl_ProfitPerTruck[[#This Row],[Direct_Labor_COGS]:[Permit_Fees_COGS]])</f>
        <v>319.76</v>
      </c>
      <c r="X1173" s="2">
        <f>tbl_ProfitPerTruck[[#This Row],[Final_Invoice_Amount]]-tbl_ProfitPerTruck[[#This Row],[TTL_COSTS]]</f>
        <v>183.93</v>
      </c>
    </row>
    <row r="1174" spans="1:24" x14ac:dyDescent="0.35">
      <c r="A1174" s="13">
        <v>46015</v>
      </c>
      <c r="B1174" s="13" t="s">
        <v>1158</v>
      </c>
      <c r="C1174" s="1" t="s">
        <v>1231</v>
      </c>
      <c r="D1174" s="1" t="s">
        <v>39</v>
      </c>
      <c r="E1174" s="1" t="s">
        <v>40</v>
      </c>
      <c r="F1174" s="1" t="s">
        <v>34</v>
      </c>
      <c r="G1174" s="1" t="s">
        <v>26</v>
      </c>
      <c r="H1174" s="2">
        <v>996.09</v>
      </c>
      <c r="I1174" s="3">
        <v>1.43</v>
      </c>
      <c r="J1174" s="2">
        <v>44.78</v>
      </c>
      <c r="K1174" s="2">
        <v>64.08</v>
      </c>
      <c r="L1174" s="2">
        <v>218.41</v>
      </c>
      <c r="M1174" s="2">
        <v>0</v>
      </c>
      <c r="N1174" s="2">
        <v>0</v>
      </c>
      <c r="O1174" s="3">
        <v>11.3</v>
      </c>
      <c r="P1174" s="3">
        <v>0.64</v>
      </c>
      <c r="Q1174" s="2">
        <v>2.5499999999999998</v>
      </c>
      <c r="R1174" s="2">
        <v>1.06</v>
      </c>
      <c r="S1174" s="2">
        <v>6.12</v>
      </c>
      <c r="T1174" s="2">
        <v>7.26</v>
      </c>
      <c r="U1174" s="2">
        <v>104.16</v>
      </c>
      <c r="V1174" s="2">
        <f>SUM(tbl_ProfitPerTruck[[#This Row],[Truck_Fuel_Cost]:[Overhead_Allocation]])+SUM(K1173:N1174)</f>
        <v>455.86</v>
      </c>
      <c r="W1174" s="2">
        <f>tbl_ProfitPerTruck[[#This Row],[Final_Invoice_Amount]]-SUM(tbl_ProfitPerTruck[[#This Row],[Direct_Labor_COGS]:[Permit_Fees_COGS]])</f>
        <v>713.6</v>
      </c>
      <c r="X1174" s="2">
        <f>tbl_ProfitPerTruck[[#This Row],[Final_Invoice_Amount]]-tbl_ProfitPerTruck[[#This Row],[TTL_COSTS]]</f>
        <v>540.23</v>
      </c>
    </row>
    <row r="1175" spans="1:24" x14ac:dyDescent="0.35">
      <c r="A1175" s="13">
        <v>45999</v>
      </c>
      <c r="B1175" s="13" t="s">
        <v>1158</v>
      </c>
      <c r="C1175" s="1" t="s">
        <v>1232</v>
      </c>
      <c r="D1175" s="1" t="s">
        <v>42</v>
      </c>
      <c r="E1175" s="1" t="s">
        <v>24</v>
      </c>
      <c r="F1175" s="1" t="s">
        <v>34</v>
      </c>
      <c r="G1175" s="1" t="s">
        <v>37</v>
      </c>
      <c r="H1175" s="2">
        <v>695.25</v>
      </c>
      <c r="I1175" s="3">
        <v>2.54</v>
      </c>
      <c r="J1175" s="2">
        <v>40.42</v>
      </c>
      <c r="K1175" s="2">
        <v>102.49</v>
      </c>
      <c r="L1175" s="2">
        <v>124.39</v>
      </c>
      <c r="M1175" s="2">
        <v>0</v>
      </c>
      <c r="N1175" s="2">
        <v>0</v>
      </c>
      <c r="O1175" s="3">
        <v>24.7</v>
      </c>
      <c r="P1175" s="3">
        <v>1.03</v>
      </c>
      <c r="Q1175" s="2">
        <v>4.8099999999999996</v>
      </c>
      <c r="R1175" s="2">
        <v>1.39</v>
      </c>
      <c r="S1175" s="2">
        <v>5.22</v>
      </c>
      <c r="T1175" s="2">
        <v>7.5</v>
      </c>
      <c r="U1175" s="2">
        <v>70.58</v>
      </c>
      <c r="V1175" s="2">
        <f>SUM(tbl_ProfitPerTruck[[#This Row],[Truck_Fuel_Cost]:[Overhead_Allocation]])+SUM(K1174:N1175)</f>
        <v>598.87</v>
      </c>
      <c r="W1175" s="2">
        <f>tbl_ProfitPerTruck[[#This Row],[Final_Invoice_Amount]]-SUM(tbl_ProfitPerTruck[[#This Row],[Direct_Labor_COGS]:[Permit_Fees_COGS]])</f>
        <v>468.37</v>
      </c>
      <c r="X1175" s="2">
        <f>tbl_ProfitPerTruck[[#This Row],[Final_Invoice_Amount]]-tbl_ProfitPerTruck[[#This Row],[TTL_COSTS]]</f>
        <v>96.38</v>
      </c>
    </row>
    <row r="1176" spans="1:24" x14ac:dyDescent="0.35">
      <c r="A1176" s="13">
        <v>46004</v>
      </c>
      <c r="B1176" s="13" t="s">
        <v>1158</v>
      </c>
      <c r="C1176" s="1" t="s">
        <v>1233</v>
      </c>
      <c r="D1176" s="1" t="s">
        <v>39</v>
      </c>
      <c r="E1176" s="1" t="s">
        <v>40</v>
      </c>
      <c r="F1176" s="1" t="s">
        <v>34</v>
      </c>
      <c r="G1176" s="1" t="s">
        <v>43</v>
      </c>
      <c r="H1176" s="2">
        <v>819.13</v>
      </c>
      <c r="I1176" s="3">
        <v>3.74</v>
      </c>
      <c r="J1176" s="2">
        <v>39.57</v>
      </c>
      <c r="K1176" s="2">
        <v>148.13999999999999</v>
      </c>
      <c r="L1176" s="2">
        <v>156.09</v>
      </c>
      <c r="M1176" s="2">
        <v>0</v>
      </c>
      <c r="N1176" s="2">
        <v>0</v>
      </c>
      <c r="O1176" s="3">
        <v>4.8</v>
      </c>
      <c r="P1176" s="3">
        <v>0.15</v>
      </c>
      <c r="Q1176" s="2">
        <v>1.18</v>
      </c>
      <c r="R1176" s="2">
        <v>0.35</v>
      </c>
      <c r="S1176" s="2">
        <v>5.17</v>
      </c>
      <c r="T1176" s="2">
        <v>8.39</v>
      </c>
      <c r="U1176" s="2">
        <v>58.01</v>
      </c>
      <c r="V1176" s="2">
        <f>SUM(tbl_ProfitPerTruck[[#This Row],[Truck_Fuel_Cost]:[Overhead_Allocation]])+SUM(K1175:N1176)</f>
        <v>604.21</v>
      </c>
      <c r="W1176" s="2">
        <f>tbl_ProfitPerTruck[[#This Row],[Final_Invoice_Amount]]-SUM(tbl_ProfitPerTruck[[#This Row],[Direct_Labor_COGS]:[Permit_Fees_COGS]])</f>
        <v>514.9</v>
      </c>
      <c r="X1176" s="2">
        <f>tbl_ProfitPerTruck[[#This Row],[Final_Invoice_Amount]]-tbl_ProfitPerTruck[[#This Row],[TTL_COSTS]]</f>
        <v>214.91999999999996</v>
      </c>
    </row>
    <row r="1177" spans="1:24" x14ac:dyDescent="0.35">
      <c r="A1177" s="13">
        <v>46009</v>
      </c>
      <c r="B1177" s="13" t="s">
        <v>1158</v>
      </c>
      <c r="C1177" s="1" t="s">
        <v>1234</v>
      </c>
      <c r="D1177" s="1" t="s">
        <v>33</v>
      </c>
      <c r="E1177" s="1" t="s">
        <v>29</v>
      </c>
      <c r="F1177" s="1" t="s">
        <v>30</v>
      </c>
      <c r="G1177" s="1" t="s">
        <v>52</v>
      </c>
      <c r="H1177" s="2">
        <v>299.14999999999998</v>
      </c>
      <c r="I1177" s="3">
        <v>0.91</v>
      </c>
      <c r="J1177" s="2">
        <v>43.56</v>
      </c>
      <c r="K1177" s="2">
        <v>39.82</v>
      </c>
      <c r="L1177" s="2">
        <v>17.010000000000002</v>
      </c>
      <c r="M1177" s="2">
        <v>0</v>
      </c>
      <c r="N1177" s="2">
        <v>0</v>
      </c>
      <c r="O1177" s="3">
        <v>36.299999999999997</v>
      </c>
      <c r="P1177" s="3">
        <v>1.58</v>
      </c>
      <c r="Q1177" s="2">
        <v>7.42</v>
      </c>
      <c r="R1177" s="2">
        <v>2.0699999999999998</v>
      </c>
      <c r="S1177" s="2">
        <v>6.92</v>
      </c>
      <c r="T1177" s="2">
        <v>7.68</v>
      </c>
      <c r="U1177" s="2">
        <v>28.64</v>
      </c>
      <c r="V1177" s="2">
        <f>SUM(tbl_ProfitPerTruck[[#This Row],[Truck_Fuel_Cost]:[Overhead_Allocation]])+SUM(K1176:N1177)</f>
        <v>413.79</v>
      </c>
      <c r="W1177" s="2">
        <f>tbl_ProfitPerTruck[[#This Row],[Final_Invoice_Amount]]-SUM(tbl_ProfitPerTruck[[#This Row],[Direct_Labor_COGS]:[Permit_Fees_COGS]])</f>
        <v>242.32</v>
      </c>
      <c r="X1177" s="2">
        <f>tbl_ProfitPerTruck[[#This Row],[Final_Invoice_Amount]]-tbl_ProfitPerTruck[[#This Row],[TTL_COSTS]]</f>
        <v>-114.64000000000004</v>
      </c>
    </row>
    <row r="1178" spans="1:24" x14ac:dyDescent="0.35">
      <c r="A1178" s="13">
        <v>45999</v>
      </c>
      <c r="B1178" s="13" t="s">
        <v>1158</v>
      </c>
      <c r="C1178" s="1" t="s">
        <v>1235</v>
      </c>
      <c r="D1178" s="1" t="s">
        <v>113</v>
      </c>
      <c r="E1178" s="1" t="s">
        <v>29</v>
      </c>
      <c r="F1178" s="1" t="s">
        <v>30</v>
      </c>
      <c r="G1178" s="1" t="s">
        <v>26</v>
      </c>
      <c r="H1178" s="2">
        <v>212.27</v>
      </c>
      <c r="I1178" s="3">
        <v>1.71</v>
      </c>
      <c r="J1178" s="2">
        <v>45.88</v>
      </c>
      <c r="K1178" s="2">
        <v>78.55</v>
      </c>
      <c r="L1178" s="2">
        <v>13.63</v>
      </c>
      <c r="M1178" s="2">
        <v>0</v>
      </c>
      <c r="N1178" s="2">
        <v>0</v>
      </c>
      <c r="O1178" s="3">
        <v>12.6</v>
      </c>
      <c r="P1178" s="3">
        <v>0.51</v>
      </c>
      <c r="Q1178" s="2">
        <v>3.44</v>
      </c>
      <c r="R1178" s="2">
        <v>1.47</v>
      </c>
      <c r="S1178" s="2">
        <v>7.07</v>
      </c>
      <c r="T1178" s="2">
        <v>11.22</v>
      </c>
      <c r="U1178" s="2">
        <v>25</v>
      </c>
      <c r="V1178" s="2">
        <f>SUM(tbl_ProfitPerTruck[[#This Row],[Truck_Fuel_Cost]:[Overhead_Allocation]])+SUM(K1177:N1178)</f>
        <v>197.20999999999998</v>
      </c>
      <c r="W1178" s="2">
        <f>tbl_ProfitPerTruck[[#This Row],[Final_Invoice_Amount]]-SUM(tbl_ProfitPerTruck[[#This Row],[Direct_Labor_COGS]:[Permit_Fees_COGS]])</f>
        <v>120.09000000000002</v>
      </c>
      <c r="X1178" s="2">
        <f>tbl_ProfitPerTruck[[#This Row],[Final_Invoice_Amount]]-tbl_ProfitPerTruck[[#This Row],[TTL_COSTS]]</f>
        <v>15.060000000000031</v>
      </c>
    </row>
    <row r="1179" spans="1:24" x14ac:dyDescent="0.35">
      <c r="A1179" s="13">
        <v>46006</v>
      </c>
      <c r="B1179" s="13" t="s">
        <v>1158</v>
      </c>
      <c r="C1179" s="1" t="s">
        <v>1236</v>
      </c>
      <c r="D1179" s="1" t="s">
        <v>72</v>
      </c>
      <c r="E1179" s="1" t="s">
        <v>29</v>
      </c>
      <c r="F1179" s="1" t="s">
        <v>30</v>
      </c>
      <c r="G1179" s="1" t="s">
        <v>35</v>
      </c>
      <c r="H1179" s="2">
        <v>374.63</v>
      </c>
      <c r="I1179" s="3">
        <v>1.27</v>
      </c>
      <c r="J1179" s="2">
        <v>51.93</v>
      </c>
      <c r="K1179" s="2">
        <v>66.010000000000005</v>
      </c>
      <c r="L1179" s="2">
        <v>15.1</v>
      </c>
      <c r="M1179" s="2">
        <v>0</v>
      </c>
      <c r="N1179" s="2">
        <v>0</v>
      </c>
      <c r="O1179" s="3">
        <v>2.8</v>
      </c>
      <c r="P1179" s="3">
        <v>0.26</v>
      </c>
      <c r="Q1179" s="2">
        <v>0.72</v>
      </c>
      <c r="R1179" s="2">
        <v>0.32</v>
      </c>
      <c r="S1179" s="2">
        <v>4.53</v>
      </c>
      <c r="T1179" s="2">
        <v>8.08</v>
      </c>
      <c r="U1179" s="2">
        <v>41.07</v>
      </c>
      <c r="V1179" s="2">
        <f>SUM(tbl_ProfitPerTruck[[#This Row],[Truck_Fuel_Cost]:[Overhead_Allocation]])+SUM(K1178:N1179)</f>
        <v>228.01</v>
      </c>
      <c r="W1179" s="2">
        <f>tbl_ProfitPerTruck[[#This Row],[Final_Invoice_Amount]]-SUM(tbl_ProfitPerTruck[[#This Row],[Direct_Labor_COGS]:[Permit_Fees_COGS]])</f>
        <v>293.52</v>
      </c>
      <c r="X1179" s="2">
        <f>tbl_ProfitPerTruck[[#This Row],[Final_Invoice_Amount]]-tbl_ProfitPerTruck[[#This Row],[TTL_COSTS]]</f>
        <v>146.62</v>
      </c>
    </row>
    <row r="1180" spans="1:24" x14ac:dyDescent="0.35">
      <c r="A1180" s="13">
        <v>46020</v>
      </c>
      <c r="B1180" s="13" t="s">
        <v>1158</v>
      </c>
      <c r="C1180" s="1" t="s">
        <v>1237</v>
      </c>
      <c r="D1180" s="1" t="s">
        <v>72</v>
      </c>
      <c r="E1180" s="1" t="s">
        <v>29</v>
      </c>
      <c r="F1180" s="1" t="s">
        <v>30</v>
      </c>
      <c r="G1180" s="1" t="s">
        <v>35</v>
      </c>
      <c r="H1180" s="2">
        <v>252.77</v>
      </c>
      <c r="I1180" s="3">
        <v>0.99</v>
      </c>
      <c r="J1180" s="2">
        <v>41.3</v>
      </c>
      <c r="K1180" s="2">
        <v>40.74</v>
      </c>
      <c r="L1180" s="2">
        <v>15.39</v>
      </c>
      <c r="M1180" s="2">
        <v>0</v>
      </c>
      <c r="N1180" s="2">
        <v>0</v>
      </c>
      <c r="O1180" s="3">
        <v>16</v>
      </c>
      <c r="P1180" s="3">
        <v>0.74</v>
      </c>
      <c r="Q1180" s="2">
        <v>3.24</v>
      </c>
      <c r="R1180" s="2">
        <v>1.52</v>
      </c>
      <c r="S1180" s="2">
        <v>7.35</v>
      </c>
      <c r="T1180" s="2">
        <v>8.0399999999999991</v>
      </c>
      <c r="U1180" s="2">
        <v>25.96</v>
      </c>
      <c r="V1180" s="2">
        <f>SUM(tbl_ProfitPerTruck[[#This Row],[Truck_Fuel_Cost]:[Overhead_Allocation]])+SUM(K1179:N1180)</f>
        <v>183.35000000000002</v>
      </c>
      <c r="W1180" s="2">
        <f>tbl_ProfitPerTruck[[#This Row],[Final_Invoice_Amount]]-SUM(tbl_ProfitPerTruck[[#This Row],[Direct_Labor_COGS]:[Permit_Fees_COGS]])</f>
        <v>196.64000000000001</v>
      </c>
      <c r="X1180" s="2">
        <f>tbl_ProfitPerTruck[[#This Row],[Final_Invoice_Amount]]-tbl_ProfitPerTruck[[#This Row],[TTL_COSTS]]</f>
        <v>69.419999999999987</v>
      </c>
    </row>
    <row r="1181" spans="1:24" x14ac:dyDescent="0.35">
      <c r="A1181" s="13">
        <v>46014</v>
      </c>
      <c r="B1181" s="13" t="s">
        <v>1158</v>
      </c>
      <c r="C1181" s="1" t="s">
        <v>1238</v>
      </c>
      <c r="D1181" s="1" t="s">
        <v>83</v>
      </c>
      <c r="E1181" s="1" t="s">
        <v>29</v>
      </c>
      <c r="F1181" s="1" t="s">
        <v>30</v>
      </c>
      <c r="G1181" s="1" t="s">
        <v>26</v>
      </c>
      <c r="H1181" s="2">
        <v>367.42</v>
      </c>
      <c r="I1181" s="3">
        <v>1.2</v>
      </c>
      <c r="J1181" s="2">
        <v>44.62</v>
      </c>
      <c r="K1181" s="2">
        <v>53.47</v>
      </c>
      <c r="L1181" s="2">
        <v>27.77</v>
      </c>
      <c r="M1181" s="2">
        <v>0</v>
      </c>
      <c r="N1181" s="2">
        <v>0</v>
      </c>
      <c r="O1181" s="3">
        <v>20.9</v>
      </c>
      <c r="P1181" s="3">
        <v>1.05</v>
      </c>
      <c r="Q1181" s="2">
        <v>4.5999999999999996</v>
      </c>
      <c r="R1181" s="2">
        <v>1.51</v>
      </c>
      <c r="S1181" s="2">
        <v>7.3</v>
      </c>
      <c r="T1181" s="2">
        <v>10.95</v>
      </c>
      <c r="U1181" s="2">
        <v>25</v>
      </c>
      <c r="V1181" s="2">
        <f>SUM(tbl_ProfitPerTruck[[#This Row],[Truck_Fuel_Cost]:[Overhead_Allocation]])+SUM(K1180:N1181)</f>
        <v>186.73000000000002</v>
      </c>
      <c r="W1181" s="2">
        <f>tbl_ProfitPerTruck[[#This Row],[Final_Invoice_Amount]]-SUM(tbl_ProfitPerTruck[[#This Row],[Direct_Labor_COGS]:[Permit_Fees_COGS]])</f>
        <v>286.18</v>
      </c>
      <c r="X1181" s="2">
        <f>tbl_ProfitPerTruck[[#This Row],[Final_Invoice_Amount]]-tbl_ProfitPerTruck[[#This Row],[TTL_COSTS]]</f>
        <v>180.69</v>
      </c>
    </row>
    <row r="1182" spans="1:24" x14ac:dyDescent="0.35">
      <c r="A1182" s="13">
        <v>46006</v>
      </c>
      <c r="B1182" s="13" t="s">
        <v>1158</v>
      </c>
      <c r="C1182" s="1" t="s">
        <v>1239</v>
      </c>
      <c r="D1182" s="1" t="s">
        <v>33</v>
      </c>
      <c r="E1182" s="1" t="s">
        <v>29</v>
      </c>
      <c r="F1182" s="1" t="s">
        <v>30</v>
      </c>
      <c r="G1182" s="1" t="s">
        <v>31</v>
      </c>
      <c r="H1182" s="2">
        <v>271.52999999999997</v>
      </c>
      <c r="I1182" s="3">
        <v>1.86</v>
      </c>
      <c r="J1182" s="2">
        <v>48.94</v>
      </c>
      <c r="K1182" s="2">
        <v>91.2</v>
      </c>
      <c r="L1182" s="2">
        <v>25.98</v>
      </c>
      <c r="M1182" s="2">
        <v>0</v>
      </c>
      <c r="N1182" s="2">
        <v>0</v>
      </c>
      <c r="O1182" s="3">
        <v>25.1</v>
      </c>
      <c r="P1182" s="3">
        <v>1.08</v>
      </c>
      <c r="Q1182" s="2">
        <v>6.29</v>
      </c>
      <c r="R1182" s="2">
        <v>2.75</v>
      </c>
      <c r="S1182" s="2">
        <v>7.36</v>
      </c>
      <c r="T1182" s="2">
        <v>8.0500000000000007</v>
      </c>
      <c r="U1182" s="2">
        <v>25</v>
      </c>
      <c r="V1182" s="2">
        <f>SUM(tbl_ProfitPerTruck[[#This Row],[Truck_Fuel_Cost]:[Overhead_Allocation]])+SUM(K1181:N1182)</f>
        <v>247.87</v>
      </c>
      <c r="W1182" s="2">
        <f>tbl_ProfitPerTruck[[#This Row],[Final_Invoice_Amount]]-SUM(tbl_ProfitPerTruck[[#This Row],[Direct_Labor_COGS]:[Permit_Fees_COGS]])</f>
        <v>154.34999999999997</v>
      </c>
      <c r="X1182" s="2">
        <f>tbl_ProfitPerTruck[[#This Row],[Final_Invoice_Amount]]-tbl_ProfitPerTruck[[#This Row],[TTL_COSTS]]</f>
        <v>23.659999999999968</v>
      </c>
    </row>
    <row r="1183" spans="1:24" x14ac:dyDescent="0.35">
      <c r="A1183" s="13">
        <v>46006</v>
      </c>
      <c r="B1183" s="13" t="s">
        <v>1158</v>
      </c>
      <c r="C1183" s="1" t="s">
        <v>1240</v>
      </c>
      <c r="D1183" s="1" t="s">
        <v>39</v>
      </c>
      <c r="E1183" s="1" t="s">
        <v>40</v>
      </c>
      <c r="F1183" s="1" t="s">
        <v>34</v>
      </c>
      <c r="G1183" s="1" t="s">
        <v>31</v>
      </c>
      <c r="H1183" s="2">
        <v>366.93</v>
      </c>
      <c r="I1183" s="3">
        <v>1.04</v>
      </c>
      <c r="J1183" s="2">
        <v>46.87</v>
      </c>
      <c r="K1183" s="2">
        <v>48.76</v>
      </c>
      <c r="L1183" s="2">
        <v>81.7</v>
      </c>
      <c r="M1183" s="2">
        <v>0</v>
      </c>
      <c r="N1183" s="2">
        <v>0</v>
      </c>
      <c r="O1183" s="3">
        <v>17.399999999999999</v>
      </c>
      <c r="P1183" s="3">
        <v>0.78</v>
      </c>
      <c r="Q1183" s="2">
        <v>4.4000000000000004</v>
      </c>
      <c r="R1183" s="2">
        <v>1.27</v>
      </c>
      <c r="S1183" s="2">
        <v>4.88</v>
      </c>
      <c r="T1183" s="2">
        <v>9.3800000000000008</v>
      </c>
      <c r="U1183" s="2">
        <v>38.549999999999997</v>
      </c>
      <c r="V1183" s="2">
        <f>SUM(tbl_ProfitPerTruck[[#This Row],[Truck_Fuel_Cost]:[Overhead_Allocation]])+SUM(K1182:N1183)</f>
        <v>306.12</v>
      </c>
      <c r="W1183" s="2">
        <f>tbl_ProfitPerTruck[[#This Row],[Final_Invoice_Amount]]-SUM(tbl_ProfitPerTruck[[#This Row],[Direct_Labor_COGS]:[Permit_Fees_COGS]])</f>
        <v>236.47</v>
      </c>
      <c r="X1183" s="2">
        <f>tbl_ProfitPerTruck[[#This Row],[Final_Invoice_Amount]]-tbl_ProfitPerTruck[[#This Row],[TTL_COSTS]]</f>
        <v>60.81</v>
      </c>
    </row>
    <row r="1184" spans="1:24" x14ac:dyDescent="0.35">
      <c r="A1184" s="13">
        <v>46010</v>
      </c>
      <c r="B1184" s="13" t="s">
        <v>1158</v>
      </c>
      <c r="C1184" s="1" t="s">
        <v>1241</v>
      </c>
      <c r="D1184" s="1" t="s">
        <v>51</v>
      </c>
      <c r="E1184" s="1" t="s">
        <v>29</v>
      </c>
      <c r="F1184" s="1" t="s">
        <v>34</v>
      </c>
      <c r="G1184" s="1" t="s">
        <v>35</v>
      </c>
      <c r="H1184" s="2">
        <v>938.49</v>
      </c>
      <c r="I1184" s="3">
        <v>1.1499999999999999</v>
      </c>
      <c r="J1184" s="2">
        <v>42.79</v>
      </c>
      <c r="K1184" s="2">
        <v>49.18</v>
      </c>
      <c r="L1184" s="2">
        <v>112.19</v>
      </c>
      <c r="M1184" s="2">
        <v>0</v>
      </c>
      <c r="N1184" s="2">
        <v>0</v>
      </c>
      <c r="O1184" s="3">
        <v>22.3</v>
      </c>
      <c r="P1184" s="3">
        <v>1.1399999999999999</v>
      </c>
      <c r="Q1184" s="2">
        <v>4.7</v>
      </c>
      <c r="R1184" s="2">
        <v>2.6</v>
      </c>
      <c r="S1184" s="2">
        <v>6.64</v>
      </c>
      <c r="T1184" s="2">
        <v>8.6300000000000008</v>
      </c>
      <c r="U1184" s="2">
        <v>72.61</v>
      </c>
      <c r="V1184" s="2">
        <f>SUM(tbl_ProfitPerTruck[[#This Row],[Truck_Fuel_Cost]:[Overhead_Allocation]])+SUM(K1183:N1184)</f>
        <v>387.01000000000005</v>
      </c>
      <c r="W1184" s="2">
        <f>tbl_ProfitPerTruck[[#This Row],[Final_Invoice_Amount]]-SUM(tbl_ProfitPerTruck[[#This Row],[Direct_Labor_COGS]:[Permit_Fees_COGS]])</f>
        <v>777.12</v>
      </c>
      <c r="X1184" s="2">
        <f>tbl_ProfitPerTruck[[#This Row],[Final_Invoice_Amount]]-tbl_ProfitPerTruck[[#This Row],[TTL_COSTS]]</f>
        <v>551.48</v>
      </c>
    </row>
    <row r="1185" spans="1:24" x14ac:dyDescent="0.35">
      <c r="A1185" s="13">
        <v>46006</v>
      </c>
      <c r="B1185" s="13" t="s">
        <v>1158</v>
      </c>
      <c r="C1185" s="1" t="s">
        <v>1242</v>
      </c>
      <c r="D1185" s="1" t="s">
        <v>113</v>
      </c>
      <c r="E1185" s="1" t="s">
        <v>29</v>
      </c>
      <c r="F1185" s="1" t="s">
        <v>30</v>
      </c>
      <c r="G1185" s="1" t="s">
        <v>37</v>
      </c>
      <c r="H1185" s="2">
        <v>419.63</v>
      </c>
      <c r="I1185" s="3">
        <v>1.97</v>
      </c>
      <c r="J1185" s="2">
        <v>42.92</v>
      </c>
      <c r="K1185" s="2">
        <v>84.44</v>
      </c>
      <c r="L1185" s="2">
        <v>27.9</v>
      </c>
      <c r="M1185" s="2">
        <v>0</v>
      </c>
      <c r="N1185" s="2">
        <v>0</v>
      </c>
      <c r="O1185" s="3">
        <v>10.9</v>
      </c>
      <c r="P1185" s="3">
        <v>0.48</v>
      </c>
      <c r="Q1185" s="2">
        <v>2.1800000000000002</v>
      </c>
      <c r="R1185" s="2">
        <v>0.61</v>
      </c>
      <c r="S1185" s="2">
        <v>4.97</v>
      </c>
      <c r="T1185" s="2">
        <v>10.84</v>
      </c>
      <c r="U1185" s="2">
        <v>43.28</v>
      </c>
      <c r="V1185" s="2">
        <f>SUM(tbl_ProfitPerTruck[[#This Row],[Truck_Fuel_Cost]:[Overhead_Allocation]])+SUM(K1184:N1185)</f>
        <v>335.59</v>
      </c>
      <c r="W1185" s="2">
        <f>tbl_ProfitPerTruck[[#This Row],[Final_Invoice_Amount]]-SUM(tbl_ProfitPerTruck[[#This Row],[Direct_Labor_COGS]:[Permit_Fees_COGS]])</f>
        <v>307.28999999999996</v>
      </c>
      <c r="X1185" s="2">
        <f>tbl_ProfitPerTruck[[#This Row],[Final_Invoice_Amount]]-tbl_ProfitPerTruck[[#This Row],[TTL_COSTS]]</f>
        <v>84.04000000000002</v>
      </c>
    </row>
    <row r="1186" spans="1:24" x14ac:dyDescent="0.35">
      <c r="A1186" s="13">
        <v>45994</v>
      </c>
      <c r="B1186" s="13" t="s">
        <v>1158</v>
      </c>
      <c r="C1186" s="1" t="s">
        <v>1243</v>
      </c>
      <c r="D1186" s="1" t="s">
        <v>51</v>
      </c>
      <c r="E1186" s="1" t="s">
        <v>29</v>
      </c>
      <c r="F1186" s="1" t="s">
        <v>34</v>
      </c>
      <c r="G1186" s="1" t="s">
        <v>37</v>
      </c>
      <c r="H1186" s="2">
        <v>608.51</v>
      </c>
      <c r="I1186" s="3">
        <v>1.55</v>
      </c>
      <c r="J1186" s="2">
        <v>42.35</v>
      </c>
      <c r="K1186" s="2">
        <v>65.650000000000006</v>
      </c>
      <c r="L1186" s="2">
        <v>150.46</v>
      </c>
      <c r="M1186" s="2">
        <v>0</v>
      </c>
      <c r="N1186" s="2">
        <v>0</v>
      </c>
      <c r="O1186" s="3">
        <v>5.6</v>
      </c>
      <c r="P1186" s="3">
        <v>0.43</v>
      </c>
      <c r="Q1186" s="2">
        <v>1.1299999999999999</v>
      </c>
      <c r="R1186" s="2">
        <v>0.49</v>
      </c>
      <c r="S1186" s="2">
        <v>6.41</v>
      </c>
      <c r="T1186" s="2">
        <v>9.61</v>
      </c>
      <c r="U1186" s="2">
        <v>52.36</v>
      </c>
      <c r="V1186" s="2">
        <f>SUM(tbl_ProfitPerTruck[[#This Row],[Truck_Fuel_Cost]:[Overhead_Allocation]])+SUM(K1185:N1186)</f>
        <v>398.45000000000005</v>
      </c>
      <c r="W1186" s="2">
        <f>tbl_ProfitPerTruck[[#This Row],[Final_Invoice_Amount]]-SUM(tbl_ProfitPerTruck[[#This Row],[Direct_Labor_COGS]:[Permit_Fees_COGS]])</f>
        <v>392.4</v>
      </c>
      <c r="X1186" s="2">
        <f>tbl_ProfitPerTruck[[#This Row],[Final_Invoice_Amount]]-tbl_ProfitPerTruck[[#This Row],[TTL_COSTS]]</f>
        <v>210.05999999999995</v>
      </c>
    </row>
    <row r="1187" spans="1:24" x14ac:dyDescent="0.35">
      <c r="A1187" s="13">
        <v>46022</v>
      </c>
      <c r="B1187" s="13" t="s">
        <v>1158</v>
      </c>
      <c r="C1187" s="1" t="s">
        <v>1244</v>
      </c>
      <c r="D1187" s="1" t="s">
        <v>83</v>
      </c>
      <c r="E1187" s="1" t="s">
        <v>29</v>
      </c>
      <c r="F1187" s="1" t="s">
        <v>34</v>
      </c>
      <c r="G1187" s="1" t="s">
        <v>52</v>
      </c>
      <c r="H1187" s="2">
        <v>706.81</v>
      </c>
      <c r="I1187" s="3">
        <v>1.84</v>
      </c>
      <c r="J1187" s="2">
        <v>45.75</v>
      </c>
      <c r="K1187" s="2">
        <v>84.01</v>
      </c>
      <c r="L1187" s="2">
        <v>85.91</v>
      </c>
      <c r="M1187" s="2">
        <v>0</v>
      </c>
      <c r="N1187" s="2">
        <v>0</v>
      </c>
      <c r="O1187" s="3">
        <v>6.3</v>
      </c>
      <c r="P1187" s="3">
        <v>0.47</v>
      </c>
      <c r="Q1187" s="2">
        <v>1.32</v>
      </c>
      <c r="R1187" s="2">
        <v>0.71</v>
      </c>
      <c r="S1187" s="2">
        <v>5.35</v>
      </c>
      <c r="T1187" s="2">
        <v>11.03</v>
      </c>
      <c r="U1187" s="2">
        <v>51.29</v>
      </c>
      <c r="V1187" s="2">
        <f>SUM(tbl_ProfitPerTruck[[#This Row],[Truck_Fuel_Cost]:[Overhead_Allocation]])+SUM(K1186:N1187)</f>
        <v>455.72999999999996</v>
      </c>
      <c r="W1187" s="2">
        <f>tbl_ProfitPerTruck[[#This Row],[Final_Invoice_Amount]]-SUM(tbl_ProfitPerTruck[[#This Row],[Direct_Labor_COGS]:[Permit_Fees_COGS]])</f>
        <v>536.88999999999987</v>
      </c>
      <c r="X1187" s="2">
        <f>tbl_ProfitPerTruck[[#This Row],[Final_Invoice_Amount]]-tbl_ProfitPerTruck[[#This Row],[TTL_COSTS]]</f>
        <v>251.07999999999998</v>
      </c>
    </row>
    <row r="1188" spans="1:24" x14ac:dyDescent="0.35">
      <c r="A1188" s="13">
        <v>46001</v>
      </c>
      <c r="B1188" s="13" t="s">
        <v>1158</v>
      </c>
      <c r="C1188" s="1" t="s">
        <v>1245</v>
      </c>
      <c r="D1188" s="1" t="s">
        <v>33</v>
      </c>
      <c r="E1188" s="1" t="s">
        <v>29</v>
      </c>
      <c r="F1188" s="1" t="s">
        <v>34</v>
      </c>
      <c r="G1188" s="1" t="s">
        <v>35</v>
      </c>
      <c r="H1188" s="2">
        <v>793.64</v>
      </c>
      <c r="I1188" s="3">
        <v>1.92</v>
      </c>
      <c r="J1188" s="2">
        <v>49.11</v>
      </c>
      <c r="K1188" s="2">
        <v>94.31</v>
      </c>
      <c r="L1188" s="2">
        <v>213.49</v>
      </c>
      <c r="M1188" s="2">
        <v>0</v>
      </c>
      <c r="N1188" s="2">
        <v>0</v>
      </c>
      <c r="O1188" s="3">
        <v>15.6</v>
      </c>
      <c r="P1188" s="3">
        <v>0.91</v>
      </c>
      <c r="Q1188" s="2">
        <v>4.32</v>
      </c>
      <c r="R1188" s="2">
        <v>0.79</v>
      </c>
      <c r="S1188" s="2">
        <v>4.6399999999999997</v>
      </c>
      <c r="T1188" s="2">
        <v>7.74</v>
      </c>
      <c r="U1188" s="2">
        <v>64.23</v>
      </c>
      <c r="V1188" s="2">
        <f>SUM(tbl_ProfitPerTruck[[#This Row],[Truck_Fuel_Cost]:[Overhead_Allocation]])+SUM(K1187:N1188)</f>
        <v>559.44000000000005</v>
      </c>
      <c r="W1188" s="2">
        <f>tbl_ProfitPerTruck[[#This Row],[Final_Invoice_Amount]]-SUM(tbl_ProfitPerTruck[[#This Row],[Direct_Labor_COGS]:[Permit_Fees_COGS]])</f>
        <v>485.84</v>
      </c>
      <c r="X1188" s="2">
        <f>tbl_ProfitPerTruck[[#This Row],[Final_Invoice_Amount]]-tbl_ProfitPerTruck[[#This Row],[TTL_COSTS]]</f>
        <v>234.19999999999993</v>
      </c>
    </row>
    <row r="1189" spans="1:24" x14ac:dyDescent="0.35">
      <c r="A1189" s="13">
        <v>46020</v>
      </c>
      <c r="B1189" s="13" t="s">
        <v>1158</v>
      </c>
      <c r="C1189" s="1" t="s">
        <v>1246</v>
      </c>
      <c r="D1189" s="1" t="s">
        <v>28</v>
      </c>
      <c r="E1189" s="1" t="s">
        <v>29</v>
      </c>
      <c r="F1189" s="1" t="s">
        <v>30</v>
      </c>
      <c r="G1189" s="1" t="s">
        <v>52</v>
      </c>
      <c r="H1189" s="2">
        <v>174.28</v>
      </c>
      <c r="I1189" s="3">
        <v>1.73</v>
      </c>
      <c r="J1189" s="2">
        <v>55.58</v>
      </c>
      <c r="K1189" s="2">
        <v>96.31</v>
      </c>
      <c r="L1189" s="2">
        <v>9.9700000000000006</v>
      </c>
      <c r="M1189" s="2">
        <v>0</v>
      </c>
      <c r="N1189" s="2">
        <v>0</v>
      </c>
      <c r="O1189" s="3">
        <v>29.2</v>
      </c>
      <c r="P1189" s="3">
        <v>1.53</v>
      </c>
      <c r="Q1189" s="2">
        <v>8.1</v>
      </c>
      <c r="R1189" s="2">
        <v>3.42</v>
      </c>
      <c r="S1189" s="2">
        <v>7.44</v>
      </c>
      <c r="T1189" s="2">
        <v>10.97</v>
      </c>
      <c r="U1189" s="2">
        <v>25</v>
      </c>
      <c r="V1189" s="2">
        <f>SUM(tbl_ProfitPerTruck[[#This Row],[Truck_Fuel_Cost]:[Overhead_Allocation]])+SUM(K1188:N1189)</f>
        <v>469.01000000000005</v>
      </c>
      <c r="W1189" s="2">
        <f>tbl_ProfitPerTruck[[#This Row],[Final_Invoice_Amount]]-SUM(tbl_ProfitPerTruck[[#This Row],[Direct_Labor_COGS]:[Permit_Fees_COGS]])</f>
        <v>68</v>
      </c>
      <c r="X1189" s="2">
        <f>tbl_ProfitPerTruck[[#This Row],[Final_Invoice_Amount]]-tbl_ProfitPerTruck[[#This Row],[TTL_COSTS]]</f>
        <v>-294.73</v>
      </c>
    </row>
    <row r="1190" spans="1:24" x14ac:dyDescent="0.35">
      <c r="A1190" s="13">
        <v>46012</v>
      </c>
      <c r="B1190" s="13" t="s">
        <v>1158</v>
      </c>
      <c r="C1190" s="1" t="s">
        <v>1247</v>
      </c>
      <c r="D1190" s="1" t="s">
        <v>42</v>
      </c>
      <c r="E1190" s="1" t="s">
        <v>24</v>
      </c>
      <c r="F1190" s="1" t="s">
        <v>25</v>
      </c>
      <c r="G1190" s="1" t="s">
        <v>26</v>
      </c>
      <c r="H1190" s="2">
        <v>9528.64</v>
      </c>
      <c r="I1190" s="3">
        <v>10.95</v>
      </c>
      <c r="J1190" s="2">
        <v>47.44</v>
      </c>
      <c r="K1190" s="2">
        <v>519.54999999999995</v>
      </c>
      <c r="L1190" s="2">
        <v>2846.23</v>
      </c>
      <c r="M1190" s="2">
        <v>0</v>
      </c>
      <c r="N1190" s="2">
        <v>127.04</v>
      </c>
      <c r="O1190" s="3">
        <v>17.7</v>
      </c>
      <c r="P1190" s="3">
        <v>0.95</v>
      </c>
      <c r="Q1190" s="2">
        <v>3.64</v>
      </c>
      <c r="R1190" s="2">
        <v>1.87</v>
      </c>
      <c r="S1190" s="2">
        <v>5.31</v>
      </c>
      <c r="T1190" s="2">
        <v>7.17</v>
      </c>
      <c r="U1190" s="2">
        <v>867.3</v>
      </c>
      <c r="V1190" s="2">
        <f>SUM(tbl_ProfitPerTruck[[#This Row],[Truck_Fuel_Cost]:[Overhead_Allocation]])+SUM(K1189:N1190)</f>
        <v>4484.3899999999994</v>
      </c>
      <c r="W1190" s="2">
        <f>tbl_ProfitPerTruck[[#This Row],[Final_Invoice_Amount]]-SUM(tbl_ProfitPerTruck[[#This Row],[Direct_Labor_COGS]:[Permit_Fees_COGS]])</f>
        <v>6035.82</v>
      </c>
      <c r="X1190" s="2">
        <f>tbl_ProfitPerTruck[[#This Row],[Final_Invoice_Amount]]-tbl_ProfitPerTruck[[#This Row],[TTL_COSTS]]</f>
        <v>5044.25</v>
      </c>
    </row>
    <row r="1191" spans="1:24" x14ac:dyDescent="0.35">
      <c r="A1191" s="13">
        <v>46014</v>
      </c>
      <c r="B1191" s="13" t="s">
        <v>1158</v>
      </c>
      <c r="C1191" s="1" t="s">
        <v>1248</v>
      </c>
      <c r="D1191" s="1" t="s">
        <v>28</v>
      </c>
      <c r="E1191" s="1" t="s">
        <v>29</v>
      </c>
      <c r="F1191" s="1" t="s">
        <v>34</v>
      </c>
      <c r="G1191" s="1" t="s">
        <v>52</v>
      </c>
      <c r="H1191" s="2">
        <v>1088.28</v>
      </c>
      <c r="I1191" s="3">
        <v>0.94</v>
      </c>
      <c r="J1191" s="2">
        <v>45.21</v>
      </c>
      <c r="K1191" s="2">
        <v>42.41</v>
      </c>
      <c r="L1191" s="2">
        <v>179.87</v>
      </c>
      <c r="M1191" s="2">
        <v>0</v>
      </c>
      <c r="N1191" s="2">
        <v>0</v>
      </c>
      <c r="O1191" s="3">
        <v>19.3</v>
      </c>
      <c r="P1191" s="3">
        <v>1.06</v>
      </c>
      <c r="Q1191" s="2">
        <v>4.5599999999999996</v>
      </c>
      <c r="R1191" s="2">
        <v>1.1399999999999999</v>
      </c>
      <c r="S1191" s="2">
        <v>6</v>
      </c>
      <c r="T1191" s="2">
        <v>10.27</v>
      </c>
      <c r="U1191" s="2">
        <v>120.03</v>
      </c>
      <c r="V1191" s="2">
        <f>SUM(tbl_ProfitPerTruck[[#This Row],[Truck_Fuel_Cost]:[Overhead_Allocation]])+SUM(K1190:N1191)</f>
        <v>3857.0999999999995</v>
      </c>
      <c r="W1191" s="2">
        <f>tbl_ProfitPerTruck[[#This Row],[Final_Invoice_Amount]]-SUM(tbl_ProfitPerTruck[[#This Row],[Direct_Labor_COGS]:[Permit_Fees_COGS]])</f>
        <v>866</v>
      </c>
      <c r="X1191" s="2">
        <f>tbl_ProfitPerTruck[[#This Row],[Final_Invoice_Amount]]-tbl_ProfitPerTruck[[#This Row],[TTL_COSTS]]</f>
        <v>-2768.8199999999997</v>
      </c>
    </row>
    <row r="1192" spans="1:24" x14ac:dyDescent="0.35">
      <c r="A1192" s="13">
        <v>46007</v>
      </c>
      <c r="B1192" s="13" t="s">
        <v>1158</v>
      </c>
      <c r="C1192" s="1" t="s">
        <v>1249</v>
      </c>
      <c r="D1192" s="1" t="s">
        <v>57</v>
      </c>
      <c r="E1192" s="1" t="s">
        <v>24</v>
      </c>
      <c r="F1192" s="1" t="s">
        <v>25</v>
      </c>
      <c r="G1192" s="1" t="s">
        <v>31</v>
      </c>
      <c r="H1192" s="2">
        <v>6973.49</v>
      </c>
      <c r="I1192" s="3">
        <v>12.87</v>
      </c>
      <c r="J1192" s="2">
        <v>46.73</v>
      </c>
      <c r="K1192" s="2">
        <v>601.5</v>
      </c>
      <c r="L1192" s="2">
        <v>2148.27</v>
      </c>
      <c r="M1192" s="2">
        <v>0</v>
      </c>
      <c r="N1192" s="2">
        <v>96.98</v>
      </c>
      <c r="O1192" s="3">
        <v>7.4</v>
      </c>
      <c r="P1192" s="3">
        <v>0.24</v>
      </c>
      <c r="Q1192" s="2">
        <v>1.79</v>
      </c>
      <c r="R1192" s="2">
        <v>0.56000000000000005</v>
      </c>
      <c r="S1192" s="2">
        <v>6.76</v>
      </c>
      <c r="T1192" s="2">
        <v>8.8800000000000008</v>
      </c>
      <c r="U1192" s="2">
        <v>621.76</v>
      </c>
      <c r="V1192" s="2">
        <f>SUM(tbl_ProfitPerTruck[[#This Row],[Truck_Fuel_Cost]:[Overhead_Allocation]])+SUM(K1191:N1192)</f>
        <v>3708.78</v>
      </c>
      <c r="W1192" s="2">
        <f>tbl_ProfitPerTruck[[#This Row],[Final_Invoice_Amount]]-SUM(tbl_ProfitPerTruck[[#This Row],[Direct_Labor_COGS]:[Permit_Fees_COGS]])</f>
        <v>4126.74</v>
      </c>
      <c r="X1192" s="2">
        <f>tbl_ProfitPerTruck[[#This Row],[Final_Invoice_Amount]]-tbl_ProfitPerTruck[[#This Row],[TTL_COSTS]]</f>
        <v>3264.7099999999996</v>
      </c>
    </row>
    <row r="1193" spans="1:24" x14ac:dyDescent="0.35">
      <c r="A1193" s="13">
        <v>46019</v>
      </c>
      <c r="B1193" s="13" t="s">
        <v>1158</v>
      </c>
      <c r="C1193" s="1" t="s">
        <v>1250</v>
      </c>
      <c r="D1193" s="1" t="s">
        <v>28</v>
      </c>
      <c r="E1193" s="1" t="s">
        <v>29</v>
      </c>
      <c r="F1193" s="1" t="s">
        <v>34</v>
      </c>
      <c r="G1193" s="1" t="s">
        <v>31</v>
      </c>
      <c r="H1193" s="2">
        <v>747.02</v>
      </c>
      <c r="I1193" s="3">
        <v>1.4</v>
      </c>
      <c r="J1193" s="2">
        <v>42.78</v>
      </c>
      <c r="K1193" s="2">
        <v>60.08</v>
      </c>
      <c r="L1193" s="2">
        <v>157.44</v>
      </c>
      <c r="M1193" s="2">
        <v>0</v>
      </c>
      <c r="N1193" s="2">
        <v>0</v>
      </c>
      <c r="O1193" s="3">
        <v>10.1</v>
      </c>
      <c r="P1193" s="3">
        <v>0.47</v>
      </c>
      <c r="Q1193" s="2">
        <v>2.2200000000000002</v>
      </c>
      <c r="R1193" s="2">
        <v>0.89</v>
      </c>
      <c r="S1193" s="2">
        <v>4.76</v>
      </c>
      <c r="T1193" s="2">
        <v>10.69</v>
      </c>
      <c r="U1193" s="2">
        <v>62.83</v>
      </c>
      <c r="V1193" s="2">
        <f>SUM(tbl_ProfitPerTruck[[#This Row],[Truck_Fuel_Cost]:[Overhead_Allocation]])+SUM(K1192:N1193)</f>
        <v>3145.66</v>
      </c>
      <c r="W1193" s="2">
        <f>tbl_ProfitPerTruck[[#This Row],[Final_Invoice_Amount]]-SUM(tbl_ProfitPerTruck[[#This Row],[Direct_Labor_COGS]:[Permit_Fees_COGS]])</f>
        <v>529.5</v>
      </c>
      <c r="X1193" s="2">
        <f>tbl_ProfitPerTruck[[#This Row],[Final_Invoice_Amount]]-tbl_ProfitPerTruck[[#This Row],[TTL_COSTS]]</f>
        <v>-2398.64</v>
      </c>
    </row>
    <row r="1194" spans="1:24" x14ac:dyDescent="0.35">
      <c r="A1194" s="13">
        <v>46014</v>
      </c>
      <c r="B1194" s="13" t="s">
        <v>1158</v>
      </c>
      <c r="C1194" s="1" t="s">
        <v>1251</v>
      </c>
      <c r="D1194" s="1" t="s">
        <v>47</v>
      </c>
      <c r="E1194" s="1" t="s">
        <v>29</v>
      </c>
      <c r="F1194" s="1" t="s">
        <v>34</v>
      </c>
      <c r="G1194" s="1" t="s">
        <v>52</v>
      </c>
      <c r="H1194" s="2">
        <v>843.69</v>
      </c>
      <c r="I1194" s="3">
        <v>2.2599999999999998</v>
      </c>
      <c r="J1194" s="2">
        <v>40.29</v>
      </c>
      <c r="K1194" s="2">
        <v>91.12</v>
      </c>
      <c r="L1194" s="2">
        <v>220.18</v>
      </c>
      <c r="M1194" s="2">
        <v>0</v>
      </c>
      <c r="N1194" s="2">
        <v>0</v>
      </c>
      <c r="O1194" s="3">
        <v>32.6</v>
      </c>
      <c r="P1194" s="3">
        <v>1.64</v>
      </c>
      <c r="Q1194" s="2">
        <v>6.66</v>
      </c>
      <c r="R1194" s="2">
        <v>3.21</v>
      </c>
      <c r="S1194" s="2">
        <v>4.7</v>
      </c>
      <c r="T1194" s="2">
        <v>11.82</v>
      </c>
      <c r="U1194" s="2">
        <v>68.290000000000006</v>
      </c>
      <c r="V1194" s="2">
        <f>SUM(tbl_ProfitPerTruck[[#This Row],[Truck_Fuel_Cost]:[Overhead_Allocation]])+SUM(K1193:N1194)</f>
        <v>623.5</v>
      </c>
      <c r="W1194" s="2">
        <f>tbl_ProfitPerTruck[[#This Row],[Final_Invoice_Amount]]-SUM(tbl_ProfitPerTruck[[#This Row],[Direct_Labor_COGS]:[Permit_Fees_COGS]])</f>
        <v>532.3900000000001</v>
      </c>
      <c r="X1194" s="2">
        <f>tbl_ProfitPerTruck[[#This Row],[Final_Invoice_Amount]]-tbl_ProfitPerTruck[[#This Row],[TTL_COSTS]]</f>
        <v>220.19000000000005</v>
      </c>
    </row>
    <row r="1195" spans="1:24" x14ac:dyDescent="0.35">
      <c r="A1195" s="13">
        <v>46018</v>
      </c>
      <c r="B1195" s="13" t="s">
        <v>1158</v>
      </c>
      <c r="C1195" s="1" t="s">
        <v>1252</v>
      </c>
      <c r="D1195" s="1" t="s">
        <v>28</v>
      </c>
      <c r="E1195" s="1" t="s">
        <v>29</v>
      </c>
      <c r="F1195" s="1" t="s">
        <v>34</v>
      </c>
      <c r="G1195" s="1" t="s">
        <v>35</v>
      </c>
      <c r="H1195" s="2">
        <v>846.93</v>
      </c>
      <c r="I1195" s="3">
        <v>2.4300000000000002</v>
      </c>
      <c r="J1195" s="2">
        <v>42.69</v>
      </c>
      <c r="K1195" s="2">
        <v>103.62</v>
      </c>
      <c r="L1195" s="2">
        <v>184.37</v>
      </c>
      <c r="M1195" s="2">
        <v>0</v>
      </c>
      <c r="N1195" s="2">
        <v>0</v>
      </c>
      <c r="O1195" s="3">
        <v>6.1</v>
      </c>
      <c r="P1195" s="3">
        <v>0.2</v>
      </c>
      <c r="Q1195" s="2">
        <v>1.46</v>
      </c>
      <c r="R1195" s="2">
        <v>0.7</v>
      </c>
      <c r="S1195" s="2">
        <v>7.05</v>
      </c>
      <c r="T1195" s="2">
        <v>7.34</v>
      </c>
      <c r="U1195" s="2">
        <v>101.3</v>
      </c>
      <c r="V1195" s="2">
        <f>SUM(tbl_ProfitPerTruck[[#This Row],[Truck_Fuel_Cost]:[Overhead_Allocation]])+SUM(K1194:N1195)</f>
        <v>717.14</v>
      </c>
      <c r="W1195" s="2">
        <f>tbl_ProfitPerTruck[[#This Row],[Final_Invoice_Amount]]-SUM(tbl_ProfitPerTruck[[#This Row],[Direct_Labor_COGS]:[Permit_Fees_COGS]])</f>
        <v>558.93999999999994</v>
      </c>
      <c r="X1195" s="2">
        <f>tbl_ProfitPerTruck[[#This Row],[Final_Invoice_Amount]]-tbl_ProfitPerTruck[[#This Row],[TTL_COSTS]]</f>
        <v>129.78999999999996</v>
      </c>
    </row>
    <row r="1196" spans="1:24" x14ac:dyDescent="0.35">
      <c r="A1196" s="13">
        <v>46007</v>
      </c>
      <c r="B1196" s="13" t="s">
        <v>1158</v>
      </c>
      <c r="C1196" s="1" t="s">
        <v>1253</v>
      </c>
      <c r="D1196" s="1" t="s">
        <v>23</v>
      </c>
      <c r="E1196" s="1" t="s">
        <v>24</v>
      </c>
      <c r="F1196" s="1" t="s">
        <v>25</v>
      </c>
      <c r="G1196" s="1" t="s">
        <v>43</v>
      </c>
      <c r="H1196" s="2">
        <v>9799.67</v>
      </c>
      <c r="I1196" s="3">
        <v>7.07</v>
      </c>
      <c r="J1196" s="2">
        <v>41.12</v>
      </c>
      <c r="K1196" s="2">
        <v>290.81</v>
      </c>
      <c r="L1196" s="2">
        <v>3612.64</v>
      </c>
      <c r="M1196" s="2">
        <v>0</v>
      </c>
      <c r="N1196" s="2">
        <v>83.14</v>
      </c>
      <c r="O1196" s="3">
        <v>8.9</v>
      </c>
      <c r="P1196" s="3">
        <v>0.42</v>
      </c>
      <c r="Q1196" s="2">
        <v>1.96</v>
      </c>
      <c r="R1196" s="2">
        <v>0.74</v>
      </c>
      <c r="S1196" s="2">
        <v>6.51</v>
      </c>
      <c r="T1196" s="2">
        <v>8.85</v>
      </c>
      <c r="U1196" s="2">
        <v>713.3</v>
      </c>
      <c r="V1196" s="2">
        <f>SUM(tbl_ProfitPerTruck[[#This Row],[Truck_Fuel_Cost]:[Overhead_Allocation]])+SUM(K1195:N1196)</f>
        <v>5005.9399999999996</v>
      </c>
      <c r="W1196" s="2">
        <f>tbl_ProfitPerTruck[[#This Row],[Final_Invoice_Amount]]-SUM(tbl_ProfitPerTruck[[#This Row],[Direct_Labor_COGS]:[Permit_Fees_COGS]])</f>
        <v>5813.08</v>
      </c>
      <c r="X1196" s="2">
        <f>tbl_ProfitPerTruck[[#This Row],[Final_Invoice_Amount]]-tbl_ProfitPerTruck[[#This Row],[TTL_COSTS]]</f>
        <v>4793.7300000000005</v>
      </c>
    </row>
    <row r="1197" spans="1:24" x14ac:dyDescent="0.35">
      <c r="A1197" s="13">
        <v>46010</v>
      </c>
      <c r="B1197" s="13" t="s">
        <v>1158</v>
      </c>
      <c r="C1197" s="1" t="s">
        <v>1254</v>
      </c>
      <c r="D1197" s="1" t="s">
        <v>57</v>
      </c>
      <c r="E1197" s="1" t="s">
        <v>24</v>
      </c>
      <c r="F1197" s="1" t="s">
        <v>25</v>
      </c>
      <c r="G1197" s="1" t="s">
        <v>43</v>
      </c>
      <c r="H1197" s="2">
        <v>10029.23</v>
      </c>
      <c r="I1197" s="3">
        <v>6.74</v>
      </c>
      <c r="J1197" s="2">
        <v>40.82</v>
      </c>
      <c r="K1197" s="2">
        <v>275.22000000000003</v>
      </c>
      <c r="L1197" s="2">
        <v>3983.09</v>
      </c>
      <c r="M1197" s="2">
        <v>0</v>
      </c>
      <c r="N1197" s="2">
        <v>209.24</v>
      </c>
      <c r="O1197" s="3">
        <v>22.1</v>
      </c>
      <c r="P1197" s="3">
        <v>0.92</v>
      </c>
      <c r="Q1197" s="2">
        <v>6.05</v>
      </c>
      <c r="R1197" s="2">
        <v>2.0099999999999998</v>
      </c>
      <c r="S1197" s="2">
        <v>6.6</v>
      </c>
      <c r="T1197" s="2">
        <v>9.6300000000000008</v>
      </c>
      <c r="U1197" s="2">
        <v>1104.06</v>
      </c>
      <c r="V1197" s="2">
        <f>SUM(tbl_ProfitPerTruck[[#This Row],[Truck_Fuel_Cost]:[Overhead_Allocation]])+SUM(K1196:N1197)</f>
        <v>9582.49</v>
      </c>
      <c r="W1197" s="2">
        <f>tbl_ProfitPerTruck[[#This Row],[Final_Invoice_Amount]]-SUM(tbl_ProfitPerTruck[[#This Row],[Direct_Labor_COGS]:[Permit_Fees_COGS]])</f>
        <v>5561.6799999999994</v>
      </c>
      <c r="X1197" s="2">
        <f>tbl_ProfitPerTruck[[#This Row],[Final_Invoice_Amount]]-tbl_ProfitPerTruck[[#This Row],[TTL_COSTS]]</f>
        <v>446.73999999999978</v>
      </c>
    </row>
    <row r="1198" spans="1:24" x14ac:dyDescent="0.35">
      <c r="A1198" s="13">
        <v>45994</v>
      </c>
      <c r="B1198" s="13" t="s">
        <v>1158</v>
      </c>
      <c r="C1198" s="1" t="s">
        <v>1255</v>
      </c>
      <c r="D1198" s="1" t="s">
        <v>39</v>
      </c>
      <c r="E1198" s="1" t="s">
        <v>40</v>
      </c>
      <c r="F1198" s="1" t="s">
        <v>34</v>
      </c>
      <c r="G1198" s="1" t="s">
        <v>52</v>
      </c>
      <c r="H1198" s="2">
        <v>839.33</v>
      </c>
      <c r="I1198" s="3">
        <v>1.96</v>
      </c>
      <c r="J1198" s="2">
        <v>39.549999999999997</v>
      </c>
      <c r="K1198" s="2">
        <v>77.430000000000007</v>
      </c>
      <c r="L1198" s="2">
        <v>134.86000000000001</v>
      </c>
      <c r="M1198" s="2">
        <v>0</v>
      </c>
      <c r="N1198" s="2">
        <v>0</v>
      </c>
      <c r="O1198" s="3">
        <v>7</v>
      </c>
      <c r="P1198" s="3">
        <v>0.23</v>
      </c>
      <c r="Q1198" s="2">
        <v>1.37</v>
      </c>
      <c r="R1198" s="2">
        <v>0.42</v>
      </c>
      <c r="S1198" s="2">
        <v>7.47</v>
      </c>
      <c r="T1198" s="2">
        <v>7.11</v>
      </c>
      <c r="U1198" s="2">
        <v>58.77</v>
      </c>
      <c r="V1198" s="2">
        <f>SUM(tbl_ProfitPerTruck[[#This Row],[Truck_Fuel_Cost]:[Overhead_Allocation]])+SUM(K1197:N1198)</f>
        <v>4754.9800000000005</v>
      </c>
      <c r="W1198" s="2">
        <f>tbl_ProfitPerTruck[[#This Row],[Final_Invoice_Amount]]-SUM(tbl_ProfitPerTruck[[#This Row],[Direct_Labor_COGS]:[Permit_Fees_COGS]])</f>
        <v>627.04</v>
      </c>
      <c r="X1198" s="2">
        <f>tbl_ProfitPerTruck[[#This Row],[Final_Invoice_Amount]]-tbl_ProfitPerTruck[[#This Row],[TTL_COSTS]]</f>
        <v>-3915.6500000000005</v>
      </c>
    </row>
    <row r="1199" spans="1:24" x14ac:dyDescent="0.35">
      <c r="A1199" s="13">
        <v>46001</v>
      </c>
      <c r="B1199" s="13" t="s">
        <v>1158</v>
      </c>
      <c r="C1199" s="1" t="s">
        <v>1256</v>
      </c>
      <c r="D1199" s="1" t="s">
        <v>72</v>
      </c>
      <c r="E1199" s="1" t="s">
        <v>29</v>
      </c>
      <c r="F1199" s="1" t="s">
        <v>34</v>
      </c>
      <c r="G1199" s="1" t="s">
        <v>35</v>
      </c>
      <c r="H1199" s="2">
        <v>997.03</v>
      </c>
      <c r="I1199" s="3">
        <v>1.1499999999999999</v>
      </c>
      <c r="J1199" s="2">
        <v>44.97</v>
      </c>
      <c r="K1199" s="2">
        <v>51.78</v>
      </c>
      <c r="L1199" s="2">
        <v>215.32</v>
      </c>
      <c r="M1199" s="2">
        <v>0</v>
      </c>
      <c r="N1199" s="2">
        <v>0</v>
      </c>
      <c r="O1199" s="3">
        <v>15.2</v>
      </c>
      <c r="P1199" s="3">
        <v>0.87</v>
      </c>
      <c r="Q1199" s="2">
        <v>3.31</v>
      </c>
      <c r="R1199" s="2">
        <v>1.57</v>
      </c>
      <c r="S1199" s="2">
        <v>6.29</v>
      </c>
      <c r="T1199" s="2">
        <v>11.64</v>
      </c>
      <c r="U1199" s="2">
        <v>83.65</v>
      </c>
      <c r="V1199" s="2">
        <f>SUM(tbl_ProfitPerTruck[[#This Row],[Truck_Fuel_Cost]:[Overhead_Allocation]])+SUM(K1198:N1199)</f>
        <v>585.85</v>
      </c>
      <c r="W1199" s="2">
        <f>tbl_ProfitPerTruck[[#This Row],[Final_Invoice_Amount]]-SUM(tbl_ProfitPerTruck[[#This Row],[Direct_Labor_COGS]:[Permit_Fees_COGS]])</f>
        <v>729.93</v>
      </c>
      <c r="X1199" s="2">
        <f>tbl_ProfitPerTruck[[#This Row],[Final_Invoice_Amount]]-tbl_ProfitPerTruck[[#This Row],[TTL_COSTS]]</f>
        <v>411.17999999999995</v>
      </c>
    </row>
    <row r="1200" spans="1:24" x14ac:dyDescent="0.35">
      <c r="A1200" s="13">
        <v>46005</v>
      </c>
      <c r="B1200" s="13" t="s">
        <v>1158</v>
      </c>
      <c r="C1200" s="1" t="s">
        <v>1257</v>
      </c>
      <c r="D1200" s="1" t="s">
        <v>23</v>
      </c>
      <c r="E1200" s="1" t="s">
        <v>24</v>
      </c>
      <c r="F1200" s="1" t="s">
        <v>25</v>
      </c>
      <c r="G1200" s="1" t="s">
        <v>52</v>
      </c>
      <c r="H1200" s="2">
        <v>6342</v>
      </c>
      <c r="I1200" s="3">
        <v>17.14</v>
      </c>
      <c r="J1200" s="2">
        <v>48.03</v>
      </c>
      <c r="K1200" s="2">
        <v>823.15</v>
      </c>
      <c r="L1200" s="2">
        <v>2526.9</v>
      </c>
      <c r="M1200" s="2">
        <v>0</v>
      </c>
      <c r="N1200" s="2">
        <v>0</v>
      </c>
      <c r="O1200" s="3">
        <v>34.4</v>
      </c>
      <c r="P1200" s="3">
        <v>1.71</v>
      </c>
      <c r="Q1200" s="2">
        <v>7.11</v>
      </c>
      <c r="R1200" s="2">
        <v>3.47</v>
      </c>
      <c r="S1200" s="2">
        <v>5.14</v>
      </c>
      <c r="T1200" s="2">
        <v>10.91</v>
      </c>
      <c r="U1200" s="2">
        <v>436.67</v>
      </c>
      <c r="V1200" s="2">
        <f>SUM(tbl_ProfitPerTruck[[#This Row],[Truck_Fuel_Cost]:[Overhead_Allocation]])+SUM(K1199:N1200)</f>
        <v>4080.4500000000003</v>
      </c>
      <c r="W1200" s="2">
        <f>tbl_ProfitPerTruck[[#This Row],[Final_Invoice_Amount]]-SUM(tbl_ProfitPerTruck[[#This Row],[Direct_Labor_COGS]:[Permit_Fees_COGS]])</f>
        <v>2991.95</v>
      </c>
      <c r="X1200" s="2">
        <f>tbl_ProfitPerTruck[[#This Row],[Final_Invoice_Amount]]-tbl_ProfitPerTruck[[#This Row],[TTL_COSTS]]</f>
        <v>2261.5499999999997</v>
      </c>
    </row>
    <row r="1201" spans="1:24" x14ac:dyDescent="0.35">
      <c r="A1201" s="13">
        <v>45994</v>
      </c>
      <c r="B1201" s="13" t="s">
        <v>1158</v>
      </c>
      <c r="C1201" s="1" t="s">
        <v>1258</v>
      </c>
      <c r="D1201" s="1" t="s">
        <v>57</v>
      </c>
      <c r="E1201" s="1" t="s">
        <v>24</v>
      </c>
      <c r="F1201" s="1" t="s">
        <v>25</v>
      </c>
      <c r="G1201" s="1" t="s">
        <v>31</v>
      </c>
      <c r="H1201" s="2">
        <v>12193.1</v>
      </c>
      <c r="I1201" s="3">
        <v>13.09</v>
      </c>
      <c r="J1201" s="2">
        <v>42.68</v>
      </c>
      <c r="K1201" s="2">
        <v>558.87</v>
      </c>
      <c r="L1201" s="2">
        <v>4374.1000000000004</v>
      </c>
      <c r="M1201" s="2">
        <v>0</v>
      </c>
      <c r="N1201" s="2">
        <v>306.56</v>
      </c>
      <c r="O1201" s="3">
        <v>17.899999999999999</v>
      </c>
      <c r="P1201" s="3">
        <v>0.93</v>
      </c>
      <c r="Q1201" s="2">
        <v>4.7</v>
      </c>
      <c r="R1201" s="2">
        <v>1.1399999999999999</v>
      </c>
      <c r="S1201" s="2">
        <v>7.17</v>
      </c>
      <c r="T1201" s="2">
        <v>8.61</v>
      </c>
      <c r="U1201" s="2">
        <v>741.39</v>
      </c>
      <c r="V1201" s="2">
        <f>SUM(tbl_ProfitPerTruck[[#This Row],[Truck_Fuel_Cost]:[Overhead_Allocation]])+SUM(K1200:N1201)</f>
        <v>9352.59</v>
      </c>
      <c r="W1201" s="2">
        <f>tbl_ProfitPerTruck[[#This Row],[Final_Invoice_Amount]]-SUM(tbl_ProfitPerTruck[[#This Row],[Direct_Labor_COGS]:[Permit_Fees_COGS]])</f>
        <v>6953.57</v>
      </c>
      <c r="X1201" s="2">
        <f>tbl_ProfitPerTruck[[#This Row],[Final_Invoice_Amount]]-tbl_ProfitPerTruck[[#This Row],[TTL_COSTS]]</f>
        <v>2840.51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81AB0-D542-4FEE-A394-B216E02DC130}">
  <dimension ref="B2:Q2"/>
  <sheetViews>
    <sheetView zoomScale="175" zoomScaleNormal="175" workbookViewId="0">
      <selection activeCell="B3" sqref="B3"/>
    </sheetView>
  </sheetViews>
  <sheetFormatPr defaultRowHeight="14.5" x14ac:dyDescent="0.35"/>
  <cols>
    <col min="1" max="1" width="3.36328125" customWidth="1"/>
    <col min="2" max="2" width="8.7265625" style="1"/>
    <col min="13" max="17" width="8.7265625" style="1"/>
  </cols>
  <sheetData>
    <row r="2" spans="2:2" x14ac:dyDescent="0.35">
      <c r="B2" s="1" t="s">
        <v>1</v>
      </c>
    </row>
  </sheetData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3C2C8-8F06-44B8-B44A-80ABE2D8658A}">
  <dimension ref="B2:Z39"/>
  <sheetViews>
    <sheetView tabSelected="1" zoomScale="110" zoomScaleNormal="110" workbookViewId="0">
      <selection activeCell="S8" sqref="S8:Z12"/>
    </sheetView>
  </sheetViews>
  <sheetFormatPr defaultRowHeight="14.5" x14ac:dyDescent="0.35"/>
  <cols>
    <col min="1" max="1" width="2.453125" customWidth="1"/>
    <col min="2" max="2" width="14.90625" style="1" bestFit="1" customWidth="1"/>
    <col min="3" max="3" width="17.90625" bestFit="1" customWidth="1"/>
    <col min="4" max="7" width="13.36328125" customWidth="1"/>
    <col min="8" max="8" width="13.26953125" bestFit="1" customWidth="1"/>
    <col min="9" max="9" width="18.08984375" customWidth="1"/>
    <col min="10" max="10" width="15.90625" customWidth="1"/>
    <col min="11" max="11" width="17.6328125" customWidth="1"/>
    <col min="12" max="13" width="13.36328125" customWidth="1"/>
    <col min="14" max="14" width="12.453125" style="1" customWidth="1"/>
    <col min="15" max="15" width="11.26953125" style="1" customWidth="1"/>
    <col min="16" max="16" width="12.1796875" customWidth="1"/>
    <col min="17" max="17" width="10.90625" bestFit="1" customWidth="1"/>
    <col min="18" max="18" width="2.90625" customWidth="1"/>
  </cols>
  <sheetData>
    <row r="2" spans="2:26" s="5" customFormat="1" ht="29" x14ac:dyDescent="0.35">
      <c r="B2" s="5" t="s">
        <v>1</v>
      </c>
      <c r="C2" s="5" t="s">
        <v>1262</v>
      </c>
      <c r="D2" s="6" t="s">
        <v>1263</v>
      </c>
      <c r="E2" s="6" t="s">
        <v>1264</v>
      </c>
      <c r="F2" s="6" t="s">
        <v>1265</v>
      </c>
      <c r="G2" s="6" t="s">
        <v>1266</v>
      </c>
      <c r="H2" s="6" t="s">
        <v>1267</v>
      </c>
      <c r="I2" s="6" t="s">
        <v>1268</v>
      </c>
      <c r="J2" s="6" t="s">
        <v>1269</v>
      </c>
      <c r="K2" s="6" t="s">
        <v>1270</v>
      </c>
      <c r="L2" s="6" t="s">
        <v>1271</v>
      </c>
      <c r="M2" s="5" t="s">
        <v>1272</v>
      </c>
      <c r="N2" s="5" t="s">
        <v>1261</v>
      </c>
      <c r="O2" s="5" t="s">
        <v>1259</v>
      </c>
      <c r="P2" s="5" t="s">
        <v>1273</v>
      </c>
      <c r="Q2" s="5" t="s">
        <v>1274</v>
      </c>
    </row>
    <row r="3" spans="2:26" ht="14.5" customHeight="1" x14ac:dyDescent="0.35">
      <c r="B3" s="1" t="s">
        <v>21</v>
      </c>
      <c r="C3" s="4">
        <f>SUMIFS(tbl_ProfitPerTruck[Final_Invoice_Amount],tbl_ProfitPerTruck[Month],'Completed Solution'!B3)</f>
        <v>308368.35000000015</v>
      </c>
      <c r="D3" s="4">
        <f>SUMIFS(tbl_ProfitPerTruck[Direct_Labor_COGS],tbl_ProfitPerTruck[Month],'Completed Solution'!B3)</f>
        <v>20375.180000000011</v>
      </c>
      <c r="E3" s="4">
        <f>SUMIFS(tbl_ProfitPerTruck[Parts_Materials_COGS],tbl_ProfitPerTruck[Month],'Completed Solution'!$B3)</f>
        <v>94969.729999999981</v>
      </c>
      <c r="F3" s="4">
        <f>SUMIFS(tbl_ProfitPerTruck[Subcontract_COGS],tbl_ProfitPerTruck[Month],'Completed Solution'!$B3)</f>
        <v>2683.6099999999997</v>
      </c>
      <c r="G3" s="4">
        <f>SUMIFS(tbl_ProfitPerTruck[Permit_Fees_COGS],tbl_ProfitPerTruck[Month],'Completed Solution'!$B3)</f>
        <v>2215.5099999999998</v>
      </c>
      <c r="H3" s="4">
        <f>SUMIFS(tbl_ProfitPerTruck[Truck_Fuel_Cost],tbl_ProfitPerTruck[Month],'Completed Solution'!$B3)</f>
        <v>429.76000000000016</v>
      </c>
      <c r="I3" s="4">
        <f>SUMIFS(tbl_ProfitPerTruck[Truck_Maintenance_Repairs],tbl_ProfitPerTruck[Month],'Completed Solution'!$B3)</f>
        <v>160.31999999999994</v>
      </c>
      <c r="J3" s="4">
        <f>SUMIFS(tbl_ProfitPerTruck[Truck_Insurance_Allocation],tbl_ProfitPerTruck[Month],'Completed Solution'!$B3)</f>
        <v>587.97</v>
      </c>
      <c r="K3" s="4">
        <f>SUMIFS(tbl_ProfitPerTruck[Truck_Depreciation_Allocation],tbl_ProfitPerTruck[Month],'Completed Solution'!$B3)</f>
        <v>951.4799999999999</v>
      </c>
      <c r="L3" s="4">
        <f>SUMIFS(tbl_ProfitPerTruck[Overhead_Allocation],tbl_ProfitPerTruck[Month],'Completed Solution'!$B3)</f>
        <v>27350.160000000007</v>
      </c>
      <c r="M3" s="4">
        <f>SUM(D3:L3)</f>
        <v>149723.72</v>
      </c>
      <c r="N3" s="4">
        <f>C3-SUM(D3:G3)</f>
        <v>188124.32000000018</v>
      </c>
      <c r="O3" s="4">
        <f>C3-M3</f>
        <v>158644.63000000015</v>
      </c>
      <c r="P3" s="1" cm="1">
        <f t="array" ref="P3">COUNTA(_xlfn.UNIQUE(_xlfn._xlws.FILTER(tbl_ProfitPerTruck[Truck_ID],tbl_ProfitPerTruck[Month]=B3)))</f>
        <v>14</v>
      </c>
      <c r="Q3" s="4">
        <f>O3/P3</f>
        <v>11331.759285714297</v>
      </c>
      <c r="S3" s="14" t="s">
        <v>1275</v>
      </c>
      <c r="T3" s="14"/>
      <c r="U3" s="14"/>
      <c r="V3" s="14"/>
      <c r="W3" s="14"/>
      <c r="X3" s="14"/>
      <c r="Y3" s="14"/>
      <c r="Z3" s="14"/>
    </row>
    <row r="4" spans="2:26" x14ac:dyDescent="0.35">
      <c r="B4" s="1" t="s">
        <v>148</v>
      </c>
      <c r="C4" s="4">
        <f>SUMIFS(tbl_ProfitPerTruck[Final_Invoice_Amount],tbl_ProfitPerTruck[Month],'Completed Solution'!B4)</f>
        <v>306523.48</v>
      </c>
      <c r="D4" s="4">
        <f>SUMIFS(tbl_ProfitPerTruck[Direct_Labor_COGS],tbl_ProfitPerTruck[Month],'Completed Solution'!B4)</f>
        <v>18464.099999999995</v>
      </c>
      <c r="E4" s="4">
        <f>SUMIFS(tbl_ProfitPerTruck[Parts_Materials_COGS],tbl_ProfitPerTruck[Month],'Completed Solution'!$B4)</f>
        <v>96837.819999999963</v>
      </c>
      <c r="F4" s="4">
        <f>SUMIFS(tbl_ProfitPerTruck[Subcontract_COGS],tbl_ProfitPerTruck[Month],'Completed Solution'!$B4)</f>
        <v>3129.95</v>
      </c>
      <c r="G4" s="4">
        <f>SUMIFS(tbl_ProfitPerTruck[Permit_Fees_COGS],tbl_ProfitPerTruck[Month],'Completed Solution'!$B4)</f>
        <v>3602.4499999999994</v>
      </c>
      <c r="H4" s="4">
        <f>SUMIFS(tbl_ProfitPerTruck[Truck_Fuel_Cost],tbl_ProfitPerTruck[Month],'Completed Solution'!$B4)</f>
        <v>431.88999999999987</v>
      </c>
      <c r="I4" s="4">
        <f>SUMIFS(tbl_ProfitPerTruck[Truck_Maintenance_Repairs],tbl_ProfitPerTruck[Month],'Completed Solution'!$B4)</f>
        <v>163.63000000000005</v>
      </c>
      <c r="J4" s="4">
        <f>SUMIFS(tbl_ProfitPerTruck[Truck_Insurance_Allocation],tbl_ProfitPerTruck[Month],'Completed Solution'!$B4)</f>
        <v>597.94999999999993</v>
      </c>
      <c r="K4" s="4">
        <f>SUMIFS(tbl_ProfitPerTruck[Truck_Depreciation_Allocation],tbl_ProfitPerTruck[Month],'Completed Solution'!$B4)</f>
        <v>961.89000000000021</v>
      </c>
      <c r="L4" s="4">
        <f>SUMIFS(tbl_ProfitPerTruck[Overhead_Allocation],tbl_ProfitPerTruck[Month],'Completed Solution'!$B4)</f>
        <v>26838.380000000005</v>
      </c>
      <c r="M4" s="4">
        <f t="shared" ref="M4:M14" si="0">SUM(D4:L4)</f>
        <v>151028.05999999994</v>
      </c>
      <c r="N4" s="4">
        <f t="shared" ref="N4:N14" si="1">C4-SUM(D4:G4)</f>
        <v>184489.16000000003</v>
      </c>
      <c r="O4" s="4">
        <f t="shared" ref="O4:O14" si="2">C4-M4</f>
        <v>155495.42000000004</v>
      </c>
      <c r="P4" s="1" cm="1">
        <f t="array" ref="P4">COUNTA(_xlfn.UNIQUE(_xlfn._xlws.FILTER(tbl_ProfitPerTruck[Truck_ID],tbl_ProfitPerTruck[Month]=B4)))</f>
        <v>14</v>
      </c>
      <c r="Q4" s="4">
        <f t="shared" ref="Q4:Q14" si="3">O4/P4</f>
        <v>11106.815714285718</v>
      </c>
      <c r="S4" s="14"/>
      <c r="T4" s="14"/>
      <c r="U4" s="14"/>
      <c r="V4" s="14"/>
      <c r="W4" s="14"/>
      <c r="X4" s="14"/>
      <c r="Y4" s="14"/>
      <c r="Z4" s="14"/>
    </row>
    <row r="5" spans="2:26" x14ac:dyDescent="0.35">
      <c r="B5" s="1" t="s">
        <v>249</v>
      </c>
      <c r="C5" s="4">
        <f>SUMIFS(tbl_ProfitPerTruck[Final_Invoice_Amount],tbl_ProfitPerTruck[Month],'Completed Solution'!B5)</f>
        <v>286305.12</v>
      </c>
      <c r="D5" s="4">
        <f>SUMIFS(tbl_ProfitPerTruck[Direct_Labor_COGS],tbl_ProfitPerTruck[Month],'Completed Solution'!B5)</f>
        <v>17167.029999999995</v>
      </c>
      <c r="E5" s="4">
        <f>SUMIFS(tbl_ProfitPerTruck[Parts_Materials_COGS],tbl_ProfitPerTruck[Month],'Completed Solution'!$B5)</f>
        <v>88304.859999999971</v>
      </c>
      <c r="F5" s="4">
        <f>SUMIFS(tbl_ProfitPerTruck[Subcontract_COGS],tbl_ProfitPerTruck[Month],'Completed Solution'!$B5)</f>
        <v>2217.5499999999997</v>
      </c>
      <c r="G5" s="4">
        <f>SUMIFS(tbl_ProfitPerTruck[Permit_Fees_COGS],tbl_ProfitPerTruck[Month],'Completed Solution'!$B5)</f>
        <v>2658.59</v>
      </c>
      <c r="H5" s="4">
        <f>SUMIFS(tbl_ProfitPerTruck[Truck_Fuel_Cost],tbl_ProfitPerTruck[Month],'Completed Solution'!$B5)</f>
        <v>452.34000000000009</v>
      </c>
      <c r="I5" s="4">
        <f>SUMIFS(tbl_ProfitPerTruck[Truck_Maintenance_Repairs],tbl_ProfitPerTruck[Month],'Completed Solution'!$B5)</f>
        <v>165.91</v>
      </c>
      <c r="J5" s="4">
        <f>SUMIFS(tbl_ProfitPerTruck[Truck_Insurance_Allocation],tbl_ProfitPerTruck[Month],'Completed Solution'!$B5)</f>
        <v>606.23999999999978</v>
      </c>
      <c r="K5" s="4">
        <f>SUMIFS(tbl_ProfitPerTruck[Truck_Depreciation_Allocation],tbl_ProfitPerTruck[Month],'Completed Solution'!$B5)</f>
        <v>953.41000000000008</v>
      </c>
      <c r="L5" s="4">
        <f>SUMIFS(tbl_ProfitPerTruck[Overhead_Allocation],tbl_ProfitPerTruck[Month],'Completed Solution'!$B5)</f>
        <v>25788.380000000016</v>
      </c>
      <c r="M5" s="4">
        <f t="shared" si="0"/>
        <v>138314.31</v>
      </c>
      <c r="N5" s="4">
        <f t="shared" si="1"/>
        <v>175957.09000000003</v>
      </c>
      <c r="O5" s="4">
        <f t="shared" si="2"/>
        <v>147990.81</v>
      </c>
      <c r="P5" s="1" cm="1">
        <f t="array" ref="P5">COUNTA(_xlfn.UNIQUE(_xlfn._xlws.FILTER(tbl_ProfitPerTruck[Truck_ID],tbl_ProfitPerTruck[Month]=B5)))</f>
        <v>14</v>
      </c>
      <c r="Q5" s="4">
        <f t="shared" si="3"/>
        <v>10570.772142857142</v>
      </c>
      <c r="S5" s="14"/>
      <c r="T5" s="14"/>
      <c r="U5" s="14"/>
      <c r="V5" s="14"/>
      <c r="W5" s="14"/>
      <c r="X5" s="14"/>
      <c r="Y5" s="14"/>
      <c r="Z5" s="14"/>
    </row>
    <row r="6" spans="2:26" x14ac:dyDescent="0.35">
      <c r="B6" s="1" t="s">
        <v>350</v>
      </c>
      <c r="C6" s="4">
        <f>SUMIFS(tbl_ProfitPerTruck[Final_Invoice_Amount],tbl_ProfitPerTruck[Month],'Completed Solution'!B6)</f>
        <v>341565.79</v>
      </c>
      <c r="D6" s="4">
        <f>SUMIFS(tbl_ProfitPerTruck[Direct_Labor_COGS],tbl_ProfitPerTruck[Month],'Completed Solution'!B6)</f>
        <v>19220.719999999998</v>
      </c>
      <c r="E6" s="4">
        <f>SUMIFS(tbl_ProfitPerTruck[Parts_Materials_COGS],tbl_ProfitPerTruck[Month],'Completed Solution'!$B6)</f>
        <v>111958.84</v>
      </c>
      <c r="F6" s="4">
        <f>SUMIFS(tbl_ProfitPerTruck[Subcontract_COGS],tbl_ProfitPerTruck[Month],'Completed Solution'!$B6)</f>
        <v>3454.29</v>
      </c>
      <c r="G6" s="4">
        <f>SUMIFS(tbl_ProfitPerTruck[Permit_Fees_COGS],tbl_ProfitPerTruck[Month],'Completed Solution'!$B6)</f>
        <v>3684.72</v>
      </c>
      <c r="H6" s="4">
        <f>SUMIFS(tbl_ProfitPerTruck[Truck_Fuel_Cost],tbl_ProfitPerTruck[Month],'Completed Solution'!$B6)</f>
        <v>420.86999999999983</v>
      </c>
      <c r="I6" s="4">
        <f>SUMIFS(tbl_ProfitPerTruck[Truck_Maintenance_Repairs],tbl_ProfitPerTruck[Month],'Completed Solution'!$B6)</f>
        <v>159.25999999999996</v>
      </c>
      <c r="J6" s="4">
        <f>SUMIFS(tbl_ProfitPerTruck[Truck_Insurance_Allocation],tbl_ProfitPerTruck[Month],'Completed Solution'!$B6)</f>
        <v>592.41000000000031</v>
      </c>
      <c r="K6" s="4">
        <f>SUMIFS(tbl_ProfitPerTruck[Truck_Depreciation_Allocation],tbl_ProfitPerTruck[Month],'Completed Solution'!$B6)</f>
        <v>955.62999999999988</v>
      </c>
      <c r="L6" s="4">
        <f>SUMIFS(tbl_ProfitPerTruck[Overhead_Allocation],tbl_ProfitPerTruck[Month],'Completed Solution'!$B6)</f>
        <v>31782.349999999991</v>
      </c>
      <c r="M6" s="4">
        <f t="shared" si="0"/>
        <v>172229.09000000003</v>
      </c>
      <c r="N6" s="4">
        <f t="shared" si="1"/>
        <v>203247.21999999997</v>
      </c>
      <c r="O6" s="4">
        <f t="shared" si="2"/>
        <v>169336.69999999995</v>
      </c>
      <c r="P6" s="1" cm="1">
        <f t="array" ref="P6">COUNTA(_xlfn.UNIQUE(_xlfn._xlws.FILTER(tbl_ProfitPerTruck[Truck_ID],tbl_ProfitPerTruck[Month]=B6)))</f>
        <v>14</v>
      </c>
      <c r="Q6" s="4">
        <f t="shared" si="3"/>
        <v>12095.478571428568</v>
      </c>
      <c r="S6" s="14"/>
      <c r="T6" s="14"/>
      <c r="U6" s="14"/>
      <c r="V6" s="14"/>
      <c r="W6" s="14"/>
      <c r="X6" s="14"/>
      <c r="Y6" s="14"/>
      <c r="Z6" s="14"/>
    </row>
    <row r="7" spans="2:26" x14ac:dyDescent="0.35">
      <c r="B7" s="1" t="s">
        <v>451</v>
      </c>
      <c r="C7" s="4">
        <f>SUMIFS(tbl_ProfitPerTruck[Final_Invoice_Amount],tbl_ProfitPerTruck[Month],'Completed Solution'!B7)</f>
        <v>237457.50999999998</v>
      </c>
      <c r="D7" s="4">
        <f>SUMIFS(tbl_ProfitPerTruck[Direct_Labor_COGS],tbl_ProfitPerTruck[Month],'Completed Solution'!B7)</f>
        <v>16327.450000000006</v>
      </c>
      <c r="E7" s="4">
        <f>SUMIFS(tbl_ProfitPerTruck[Parts_Materials_COGS],tbl_ProfitPerTruck[Month],'Completed Solution'!$B7)</f>
        <v>70800.47</v>
      </c>
      <c r="F7" s="4">
        <f>SUMIFS(tbl_ProfitPerTruck[Subcontract_COGS],tbl_ProfitPerTruck[Month],'Completed Solution'!$B7)</f>
        <v>566.95000000000005</v>
      </c>
      <c r="G7" s="4">
        <f>SUMIFS(tbl_ProfitPerTruck[Permit_Fees_COGS],tbl_ProfitPerTruck[Month],'Completed Solution'!$B7)</f>
        <v>1849.2799999999997</v>
      </c>
      <c r="H7" s="4">
        <f>SUMIFS(tbl_ProfitPerTruck[Truck_Fuel_Cost],tbl_ProfitPerTruck[Month],'Completed Solution'!$B7)</f>
        <v>405.51000000000005</v>
      </c>
      <c r="I7" s="4">
        <f>SUMIFS(tbl_ProfitPerTruck[Truck_Maintenance_Repairs],tbl_ProfitPerTruck[Month],'Completed Solution'!$B7)</f>
        <v>156.20999999999995</v>
      </c>
      <c r="J7" s="4">
        <f>SUMIFS(tbl_ProfitPerTruck[Truck_Insurance_Allocation],tbl_ProfitPerTruck[Month],'Completed Solution'!$B7)</f>
        <v>601.29</v>
      </c>
      <c r="K7" s="4">
        <f>SUMIFS(tbl_ProfitPerTruck[Truck_Depreciation_Allocation],tbl_ProfitPerTruck[Month],'Completed Solution'!$B7)</f>
        <v>947.49999999999989</v>
      </c>
      <c r="L7" s="4">
        <f>SUMIFS(tbl_ProfitPerTruck[Overhead_Allocation],tbl_ProfitPerTruck[Month],'Completed Solution'!$B7)</f>
        <v>20164.600000000002</v>
      </c>
      <c r="M7" s="4">
        <f t="shared" si="0"/>
        <v>111819.26000000001</v>
      </c>
      <c r="N7" s="4">
        <f t="shared" si="1"/>
        <v>147913.35999999999</v>
      </c>
      <c r="O7" s="4">
        <f t="shared" si="2"/>
        <v>125638.24999999997</v>
      </c>
      <c r="P7" s="1" cm="1">
        <f t="array" ref="P7">COUNTA(_xlfn.UNIQUE(_xlfn._xlws.FILTER(tbl_ProfitPerTruck[Truck_ID],tbl_ProfitPerTruck[Month]=B7)))</f>
        <v>14</v>
      </c>
      <c r="Q7" s="4">
        <f t="shared" si="3"/>
        <v>8974.1607142857119</v>
      </c>
      <c r="S7" s="14"/>
      <c r="T7" s="14"/>
      <c r="U7" s="14"/>
      <c r="V7" s="14"/>
      <c r="W7" s="14"/>
      <c r="X7" s="14"/>
      <c r="Y7" s="14"/>
      <c r="Z7" s="14"/>
    </row>
    <row r="8" spans="2:26" ht="14.5" customHeight="1" x14ac:dyDescent="0.35">
      <c r="B8" s="1" t="s">
        <v>552</v>
      </c>
      <c r="C8" s="4">
        <f>SUMIFS(tbl_ProfitPerTruck[Final_Invoice_Amount],tbl_ProfitPerTruck[Month],'Completed Solution'!B8)</f>
        <v>301145.63000000006</v>
      </c>
      <c r="D8" s="4">
        <f>SUMIFS(tbl_ProfitPerTruck[Direct_Labor_COGS],tbl_ProfitPerTruck[Month],'Completed Solution'!B8)</f>
        <v>20100.710000000003</v>
      </c>
      <c r="E8" s="4">
        <f>SUMIFS(tbl_ProfitPerTruck[Parts_Materials_COGS],tbl_ProfitPerTruck[Month],'Completed Solution'!$B8)</f>
        <v>94468.130000000019</v>
      </c>
      <c r="F8" s="4">
        <f>SUMIFS(tbl_ProfitPerTruck[Subcontract_COGS],tbl_ProfitPerTruck[Month],'Completed Solution'!$B8)</f>
        <v>793.59999999999991</v>
      </c>
      <c r="G8" s="4">
        <f>SUMIFS(tbl_ProfitPerTruck[Permit_Fees_COGS],tbl_ProfitPerTruck[Month],'Completed Solution'!$B8)</f>
        <v>2859.17</v>
      </c>
      <c r="H8" s="4">
        <f>SUMIFS(tbl_ProfitPerTruck[Truck_Fuel_Cost],tbl_ProfitPerTruck[Month],'Completed Solution'!$B8)</f>
        <v>407.09000000000009</v>
      </c>
      <c r="I8" s="4">
        <f>SUMIFS(tbl_ProfitPerTruck[Truck_Maintenance_Repairs],tbl_ProfitPerTruck[Month],'Completed Solution'!$B8)</f>
        <v>155.75999999999996</v>
      </c>
      <c r="J8" s="4">
        <f>SUMIFS(tbl_ProfitPerTruck[Truck_Insurance_Allocation],tbl_ProfitPerTruck[Month],'Completed Solution'!$B8)</f>
        <v>597.91999999999996</v>
      </c>
      <c r="K8" s="4">
        <f>SUMIFS(tbl_ProfitPerTruck[Truck_Depreciation_Allocation],tbl_ProfitPerTruck[Month],'Completed Solution'!$B8)</f>
        <v>949.03999999999974</v>
      </c>
      <c r="L8" s="4">
        <f>SUMIFS(tbl_ProfitPerTruck[Overhead_Allocation],tbl_ProfitPerTruck[Month],'Completed Solution'!$B8)</f>
        <v>27807.420000000013</v>
      </c>
      <c r="M8" s="4">
        <f t="shared" si="0"/>
        <v>148138.84000000003</v>
      </c>
      <c r="N8" s="4">
        <f t="shared" si="1"/>
        <v>182924.02000000002</v>
      </c>
      <c r="O8" s="4">
        <f t="shared" si="2"/>
        <v>153006.79000000004</v>
      </c>
      <c r="P8" s="1" cm="1">
        <f t="array" ref="P8">COUNTA(_xlfn.UNIQUE(_xlfn._xlws.FILTER(tbl_ProfitPerTruck[Truck_ID],tbl_ProfitPerTruck[Month]=B8)))</f>
        <v>14</v>
      </c>
      <c r="Q8" s="4">
        <f t="shared" si="3"/>
        <v>10929.056428571432</v>
      </c>
      <c r="S8" s="15" t="s">
        <v>1276</v>
      </c>
      <c r="T8" s="15"/>
      <c r="U8" s="15"/>
      <c r="V8" s="15"/>
      <c r="W8" s="15"/>
      <c r="X8" s="15"/>
      <c r="Y8" s="15"/>
      <c r="Z8" s="15"/>
    </row>
    <row r="9" spans="2:26" ht="14.5" customHeight="1" x14ac:dyDescent="0.35">
      <c r="B9" s="1" t="s">
        <v>653</v>
      </c>
      <c r="C9" s="4">
        <f>SUMIFS(tbl_ProfitPerTruck[Final_Invoice_Amount],tbl_ProfitPerTruck[Month],'Completed Solution'!B9)</f>
        <v>202750.58999999994</v>
      </c>
      <c r="D9" s="4">
        <f>SUMIFS(tbl_ProfitPerTruck[Direct_Labor_COGS],tbl_ProfitPerTruck[Month],'Completed Solution'!B9)</f>
        <v>15502.439999999997</v>
      </c>
      <c r="E9" s="4">
        <f>SUMIFS(tbl_ProfitPerTruck[Parts_Materials_COGS],tbl_ProfitPerTruck[Month],'Completed Solution'!$B9)</f>
        <v>58297.600000000013</v>
      </c>
      <c r="F9" s="4">
        <f>SUMIFS(tbl_ProfitPerTruck[Subcontract_COGS],tbl_ProfitPerTruck[Month],'Completed Solution'!$B9)</f>
        <v>2811.1099999999997</v>
      </c>
      <c r="G9" s="4">
        <f>SUMIFS(tbl_ProfitPerTruck[Permit_Fees_COGS],tbl_ProfitPerTruck[Month],'Completed Solution'!$B9)</f>
        <v>1982.8899999999999</v>
      </c>
      <c r="H9" s="4">
        <f>SUMIFS(tbl_ProfitPerTruck[Truck_Fuel_Cost],tbl_ProfitPerTruck[Month],'Completed Solution'!$B9)</f>
        <v>425.13</v>
      </c>
      <c r="I9" s="4">
        <f>SUMIFS(tbl_ProfitPerTruck[Truck_Maintenance_Repairs],tbl_ProfitPerTruck[Month],'Completed Solution'!$B9)</f>
        <v>150.96000000000006</v>
      </c>
      <c r="J9" s="4">
        <f>SUMIFS(tbl_ProfitPerTruck[Truck_Insurance_Allocation],tbl_ProfitPerTruck[Month],'Completed Solution'!$B9)</f>
        <v>601.70999999999981</v>
      </c>
      <c r="K9" s="4">
        <f>SUMIFS(tbl_ProfitPerTruck[Truck_Depreciation_Allocation],tbl_ProfitPerTruck[Month],'Completed Solution'!$B9)</f>
        <v>934.06999999999971</v>
      </c>
      <c r="L9" s="4">
        <f>SUMIFS(tbl_ProfitPerTruck[Overhead_Allocation],tbl_ProfitPerTruck[Month],'Completed Solution'!$B9)</f>
        <v>17646.289999999997</v>
      </c>
      <c r="M9" s="4">
        <f t="shared" si="0"/>
        <v>98352.200000000026</v>
      </c>
      <c r="N9" s="4">
        <f t="shared" si="1"/>
        <v>124156.54999999993</v>
      </c>
      <c r="O9" s="4">
        <f t="shared" si="2"/>
        <v>104398.38999999991</v>
      </c>
      <c r="P9" s="1" cm="1">
        <f t="array" ref="P9">COUNTA(_xlfn.UNIQUE(_xlfn._xlws.FILTER(tbl_ProfitPerTruck[Truck_ID],tbl_ProfitPerTruck[Month]=B9)))</f>
        <v>14</v>
      </c>
      <c r="Q9" s="4">
        <f t="shared" si="3"/>
        <v>7457.0278571428507</v>
      </c>
      <c r="S9" s="15"/>
      <c r="T9" s="15"/>
      <c r="U9" s="15"/>
      <c r="V9" s="15"/>
      <c r="W9" s="15"/>
      <c r="X9" s="15"/>
      <c r="Y9" s="15"/>
      <c r="Z9" s="15"/>
    </row>
    <row r="10" spans="2:26" ht="14.5" customHeight="1" x14ac:dyDescent="0.35">
      <c r="B10" s="1" t="s">
        <v>754</v>
      </c>
      <c r="C10" s="4">
        <f>SUMIFS(tbl_ProfitPerTruck[Final_Invoice_Amount],tbl_ProfitPerTruck[Month],'Completed Solution'!B10)</f>
        <v>263936.98</v>
      </c>
      <c r="D10" s="4">
        <f>SUMIFS(tbl_ProfitPerTruck[Direct_Labor_COGS],tbl_ProfitPerTruck[Month],'Completed Solution'!B10)</f>
        <v>16994.34</v>
      </c>
      <c r="E10" s="4">
        <f>SUMIFS(tbl_ProfitPerTruck[Parts_Materials_COGS],tbl_ProfitPerTruck[Month],'Completed Solution'!$B10)</f>
        <v>79940.760000000024</v>
      </c>
      <c r="F10" s="4">
        <f>SUMIFS(tbl_ProfitPerTruck[Subcontract_COGS],tbl_ProfitPerTruck[Month],'Completed Solution'!$B10)</f>
        <v>2851.28</v>
      </c>
      <c r="G10" s="4">
        <f>SUMIFS(tbl_ProfitPerTruck[Permit_Fees_COGS],tbl_ProfitPerTruck[Month],'Completed Solution'!$B10)</f>
        <v>2917.9899999999993</v>
      </c>
      <c r="H10" s="4">
        <f>SUMIFS(tbl_ProfitPerTruck[Truck_Fuel_Cost],tbl_ProfitPerTruck[Month],'Completed Solution'!$B10)</f>
        <v>427.54999999999984</v>
      </c>
      <c r="I10" s="4">
        <f>SUMIFS(tbl_ProfitPerTruck[Truck_Maintenance_Repairs],tbl_ProfitPerTruck[Month],'Completed Solution'!$B10)</f>
        <v>167.62999999999994</v>
      </c>
      <c r="J10" s="4">
        <f>SUMIFS(tbl_ProfitPerTruck[Truck_Insurance_Allocation],tbl_ProfitPerTruck[Month],'Completed Solution'!$B10)</f>
        <v>601.59999999999968</v>
      </c>
      <c r="K10" s="4">
        <f>SUMIFS(tbl_ProfitPerTruck[Truck_Depreciation_Allocation],tbl_ProfitPerTruck[Month],'Completed Solution'!$B10)</f>
        <v>930.11999999999989</v>
      </c>
      <c r="L10" s="4">
        <f>SUMIFS(tbl_ProfitPerTruck[Overhead_Allocation],tbl_ProfitPerTruck[Month],'Completed Solution'!$B10)</f>
        <v>23599.509999999995</v>
      </c>
      <c r="M10" s="4">
        <f t="shared" si="0"/>
        <v>128430.78000000003</v>
      </c>
      <c r="N10" s="4">
        <f t="shared" si="1"/>
        <v>161232.60999999996</v>
      </c>
      <c r="O10" s="4">
        <f t="shared" si="2"/>
        <v>135506.19999999995</v>
      </c>
      <c r="P10" s="1" cm="1">
        <f t="array" ref="P10">COUNTA(_xlfn.UNIQUE(_xlfn._xlws.FILTER(tbl_ProfitPerTruck[Truck_ID],tbl_ProfitPerTruck[Month]=B10)))</f>
        <v>14</v>
      </c>
      <c r="Q10" s="4">
        <f t="shared" si="3"/>
        <v>9679.0142857142819</v>
      </c>
      <c r="S10" s="15"/>
      <c r="T10" s="15"/>
      <c r="U10" s="15"/>
      <c r="V10" s="15"/>
      <c r="W10" s="15"/>
      <c r="X10" s="15"/>
      <c r="Y10" s="15"/>
      <c r="Z10" s="15"/>
    </row>
    <row r="11" spans="2:26" ht="14.5" customHeight="1" x14ac:dyDescent="0.35">
      <c r="B11" s="1" t="s">
        <v>855</v>
      </c>
      <c r="C11" s="4">
        <f>SUMIFS(tbl_ProfitPerTruck[Final_Invoice_Amount],tbl_ProfitPerTruck[Month],'Completed Solution'!B11)</f>
        <v>269493.67</v>
      </c>
      <c r="D11" s="4">
        <f>SUMIFS(tbl_ProfitPerTruck[Direct_Labor_COGS],tbl_ProfitPerTruck[Month],'Completed Solution'!B11)</f>
        <v>17429.53</v>
      </c>
      <c r="E11" s="4">
        <f>SUMIFS(tbl_ProfitPerTruck[Parts_Materials_COGS],tbl_ProfitPerTruck[Month],'Completed Solution'!$B11)</f>
        <v>83484.489999999976</v>
      </c>
      <c r="F11" s="4">
        <f>SUMIFS(tbl_ProfitPerTruck[Subcontract_COGS],tbl_ProfitPerTruck[Month],'Completed Solution'!$B11)</f>
        <v>2200.54</v>
      </c>
      <c r="G11" s="4">
        <f>SUMIFS(tbl_ProfitPerTruck[Permit_Fees_COGS],tbl_ProfitPerTruck[Month],'Completed Solution'!$B11)</f>
        <v>1685.75</v>
      </c>
      <c r="H11" s="4">
        <f>SUMIFS(tbl_ProfitPerTruck[Truck_Fuel_Cost],tbl_ProfitPerTruck[Month],'Completed Solution'!$B11)</f>
        <v>411.44</v>
      </c>
      <c r="I11" s="4">
        <f>SUMIFS(tbl_ProfitPerTruck[Truck_Maintenance_Repairs],tbl_ProfitPerTruck[Month],'Completed Solution'!$B11)</f>
        <v>155.36000000000004</v>
      </c>
      <c r="J11" s="4">
        <f>SUMIFS(tbl_ProfitPerTruck[Truck_Insurance_Allocation],tbl_ProfitPerTruck[Month],'Completed Solution'!$B11)</f>
        <v>596.19999999999993</v>
      </c>
      <c r="K11" s="4">
        <f>SUMIFS(tbl_ProfitPerTruck[Truck_Depreciation_Allocation],tbl_ProfitPerTruck[Month],'Completed Solution'!$B11)</f>
        <v>945.86</v>
      </c>
      <c r="L11" s="4">
        <f>SUMIFS(tbl_ProfitPerTruck[Overhead_Allocation],tbl_ProfitPerTruck[Month],'Completed Solution'!$B11)</f>
        <v>23804.040000000005</v>
      </c>
      <c r="M11" s="4">
        <f t="shared" si="0"/>
        <v>130713.20999999998</v>
      </c>
      <c r="N11" s="4">
        <f t="shared" si="1"/>
        <v>164693.36000000002</v>
      </c>
      <c r="O11" s="4">
        <f t="shared" si="2"/>
        <v>138780.46000000002</v>
      </c>
      <c r="P11" s="1" cm="1">
        <f t="array" ref="P11">COUNTA(_xlfn.UNIQUE(_xlfn._xlws.FILTER(tbl_ProfitPerTruck[Truck_ID],tbl_ProfitPerTruck[Month]=B11)))</f>
        <v>14</v>
      </c>
      <c r="Q11" s="4">
        <f t="shared" si="3"/>
        <v>9912.8900000000012</v>
      </c>
      <c r="S11" s="15"/>
      <c r="T11" s="15"/>
      <c r="U11" s="15"/>
      <c r="V11" s="15"/>
      <c r="W11" s="15"/>
      <c r="X11" s="15"/>
      <c r="Y11" s="15"/>
      <c r="Z11" s="15"/>
    </row>
    <row r="12" spans="2:26" ht="14.5" customHeight="1" x14ac:dyDescent="0.35">
      <c r="B12" s="1" t="s">
        <v>956</v>
      </c>
      <c r="C12" s="4">
        <f>SUMIFS(tbl_ProfitPerTruck[Final_Invoice_Amount],tbl_ProfitPerTruck[Month],'Completed Solution'!B12)</f>
        <v>236268.18000000005</v>
      </c>
      <c r="D12" s="4">
        <f>SUMIFS(tbl_ProfitPerTruck[Direct_Labor_COGS],tbl_ProfitPerTruck[Month],'Completed Solution'!B12)</f>
        <v>16932.770000000004</v>
      </c>
      <c r="E12" s="4">
        <f>SUMIFS(tbl_ProfitPerTruck[Parts_Materials_COGS],tbl_ProfitPerTruck[Month],'Completed Solution'!$B12)</f>
        <v>69660.160000000003</v>
      </c>
      <c r="F12" s="4">
        <f>SUMIFS(tbl_ProfitPerTruck[Subcontract_COGS],tbl_ProfitPerTruck[Month],'Completed Solution'!$B12)</f>
        <v>3986.8700000000003</v>
      </c>
      <c r="G12" s="4">
        <f>SUMIFS(tbl_ProfitPerTruck[Permit_Fees_COGS],tbl_ProfitPerTruck[Month],'Completed Solution'!$B12)</f>
        <v>1371.22</v>
      </c>
      <c r="H12" s="4">
        <f>SUMIFS(tbl_ProfitPerTruck[Truck_Fuel_Cost],tbl_ProfitPerTruck[Month],'Completed Solution'!$B12)</f>
        <v>402.4500000000001</v>
      </c>
      <c r="I12" s="4">
        <f>SUMIFS(tbl_ProfitPerTruck[Truck_Maintenance_Repairs],tbl_ProfitPerTruck[Month],'Completed Solution'!$B12)</f>
        <v>153.25</v>
      </c>
      <c r="J12" s="4">
        <f>SUMIFS(tbl_ProfitPerTruck[Truck_Insurance_Allocation],tbl_ProfitPerTruck[Month],'Completed Solution'!$B12)</f>
        <v>589.86000000000013</v>
      </c>
      <c r="K12" s="4">
        <f>SUMIFS(tbl_ProfitPerTruck[Truck_Depreciation_Allocation],tbl_ProfitPerTruck[Month],'Completed Solution'!$B12)</f>
        <v>926.77999999999986</v>
      </c>
      <c r="L12" s="4">
        <f>SUMIFS(tbl_ProfitPerTruck[Overhead_Allocation],tbl_ProfitPerTruck[Month],'Completed Solution'!$B12)</f>
        <v>21319.409999999996</v>
      </c>
      <c r="M12" s="4">
        <f t="shared" si="0"/>
        <v>115342.76999999999</v>
      </c>
      <c r="N12" s="4">
        <f t="shared" si="1"/>
        <v>144317.16000000003</v>
      </c>
      <c r="O12" s="4">
        <f t="shared" si="2"/>
        <v>120925.41000000006</v>
      </c>
      <c r="P12" s="1" cm="1">
        <f t="array" ref="P12">COUNTA(_xlfn.UNIQUE(_xlfn._xlws.FILTER(tbl_ProfitPerTruck[Truck_ID],tbl_ProfitPerTruck[Month]=B12)))</f>
        <v>14</v>
      </c>
      <c r="Q12" s="4">
        <f t="shared" si="3"/>
        <v>8637.5292857142904</v>
      </c>
      <c r="S12" s="15"/>
      <c r="T12" s="15"/>
      <c r="U12" s="15"/>
      <c r="V12" s="15"/>
      <c r="W12" s="15"/>
      <c r="X12" s="15"/>
      <c r="Y12" s="15"/>
      <c r="Z12" s="15"/>
    </row>
    <row r="13" spans="2:26" x14ac:dyDescent="0.35">
      <c r="B13" s="1" t="s">
        <v>1057</v>
      </c>
      <c r="C13" s="4">
        <f>SUMIFS(tbl_ProfitPerTruck[Final_Invoice_Amount],tbl_ProfitPerTruck[Month],'Completed Solution'!B13)</f>
        <v>340928.1999999999</v>
      </c>
      <c r="D13" s="4">
        <f>SUMIFS(tbl_ProfitPerTruck[Direct_Labor_COGS],tbl_ProfitPerTruck[Month],'Completed Solution'!B13)</f>
        <v>21007.710000000003</v>
      </c>
      <c r="E13" s="4">
        <f>SUMIFS(tbl_ProfitPerTruck[Parts_Materials_COGS],tbl_ProfitPerTruck[Month],'Completed Solution'!$B13)</f>
        <v>107306.94000000002</v>
      </c>
      <c r="F13" s="4">
        <f>SUMIFS(tbl_ProfitPerTruck[Subcontract_COGS],tbl_ProfitPerTruck[Month],'Completed Solution'!$B13)</f>
        <v>3626.38</v>
      </c>
      <c r="G13" s="4">
        <f>SUMIFS(tbl_ProfitPerTruck[Permit_Fees_COGS],tbl_ProfitPerTruck[Month],'Completed Solution'!$B13)</f>
        <v>3488.2200000000007</v>
      </c>
      <c r="H13" s="4">
        <f>SUMIFS(tbl_ProfitPerTruck[Truck_Fuel_Cost],tbl_ProfitPerTruck[Month],'Completed Solution'!$B13)</f>
        <v>446.43</v>
      </c>
      <c r="I13" s="4">
        <f>SUMIFS(tbl_ProfitPerTruck[Truck_Maintenance_Repairs],tbl_ProfitPerTruck[Month],'Completed Solution'!$B13)</f>
        <v>165.00000000000003</v>
      </c>
      <c r="J13" s="4">
        <f>SUMIFS(tbl_ProfitPerTruck[Truck_Insurance_Allocation],tbl_ProfitPerTruck[Month],'Completed Solution'!$B13)</f>
        <v>615.79999999999995</v>
      </c>
      <c r="K13" s="4">
        <f>SUMIFS(tbl_ProfitPerTruck[Truck_Depreciation_Allocation],tbl_ProfitPerTruck[Month],'Completed Solution'!$B13)</f>
        <v>956.51000000000022</v>
      </c>
      <c r="L13" s="4">
        <f>SUMIFS(tbl_ProfitPerTruck[Overhead_Allocation],tbl_ProfitPerTruck[Month],'Completed Solution'!$B13)</f>
        <v>31202.889999999992</v>
      </c>
      <c r="M13" s="4">
        <f t="shared" si="0"/>
        <v>168815.88</v>
      </c>
      <c r="N13" s="4">
        <f t="shared" si="1"/>
        <v>205498.94999999987</v>
      </c>
      <c r="O13" s="4">
        <f t="shared" si="2"/>
        <v>172112.31999999989</v>
      </c>
      <c r="P13" s="1" cm="1">
        <f t="array" ref="P13">COUNTA(_xlfn.UNIQUE(_xlfn._xlws.FILTER(tbl_ProfitPerTruck[Truck_ID],tbl_ProfitPerTruck[Month]=B13)))</f>
        <v>14</v>
      </c>
      <c r="Q13" s="4">
        <f t="shared" si="3"/>
        <v>12293.737142857135</v>
      </c>
    </row>
    <row r="14" spans="2:26" x14ac:dyDescent="0.35">
      <c r="B14" s="1" t="s">
        <v>1158</v>
      </c>
      <c r="C14" s="4">
        <f>SUMIFS(tbl_ProfitPerTruck[Final_Invoice_Amount],tbl_ProfitPerTruck[Month],'Completed Solution'!B14)</f>
        <v>322372.4200000001</v>
      </c>
      <c r="D14" s="4">
        <f>SUMIFS(tbl_ProfitPerTruck[Direct_Labor_COGS],tbl_ProfitPerTruck[Month],'Completed Solution'!B14)</f>
        <v>18974.75</v>
      </c>
      <c r="E14" s="4">
        <f>SUMIFS(tbl_ProfitPerTruck[Parts_Materials_COGS],tbl_ProfitPerTruck[Month],'Completed Solution'!$B14)</f>
        <v>102211.26000000001</v>
      </c>
      <c r="F14" s="4">
        <f>SUMIFS(tbl_ProfitPerTruck[Subcontract_COGS],tbl_ProfitPerTruck[Month],'Completed Solution'!$B14)</f>
        <v>3514.68</v>
      </c>
      <c r="G14" s="4">
        <f>SUMIFS(tbl_ProfitPerTruck[Permit_Fees_COGS],tbl_ProfitPerTruck[Month],'Completed Solution'!$B14)</f>
        <v>3763.9099999999994</v>
      </c>
      <c r="H14" s="4">
        <f>SUMIFS(tbl_ProfitPerTruck[Truck_Fuel_Cost],tbl_ProfitPerTruck[Month],'Completed Solution'!$B14)</f>
        <v>417.66000000000008</v>
      </c>
      <c r="I14" s="4">
        <f>SUMIFS(tbl_ProfitPerTruck[Truck_Maintenance_Repairs],tbl_ProfitPerTruck[Month],'Completed Solution'!$B14)</f>
        <v>162.61999999999998</v>
      </c>
      <c r="J14" s="4">
        <f>SUMIFS(tbl_ProfitPerTruck[Truck_Insurance_Allocation],tbl_ProfitPerTruck[Month],'Completed Solution'!$B14)</f>
        <v>603.93999999999983</v>
      </c>
      <c r="K14" s="4">
        <f>SUMIFS(tbl_ProfitPerTruck[Truck_Depreciation_Allocation],tbl_ProfitPerTruck[Month],'Completed Solution'!$B14)</f>
        <v>929.19000000000028</v>
      </c>
      <c r="L14" s="4">
        <f>SUMIFS(tbl_ProfitPerTruck[Overhead_Allocation],tbl_ProfitPerTruck[Month],'Completed Solution'!$B14)</f>
        <v>28009.519999999997</v>
      </c>
      <c r="M14" s="4">
        <f t="shared" si="0"/>
        <v>158587.53</v>
      </c>
      <c r="N14" s="4">
        <f t="shared" si="1"/>
        <v>193907.82000000009</v>
      </c>
      <c r="O14" s="4">
        <f t="shared" si="2"/>
        <v>163784.8900000001</v>
      </c>
      <c r="P14" s="1" cm="1">
        <f t="array" ref="P14">COUNTA(_xlfn.UNIQUE(_xlfn._xlws.FILTER(tbl_ProfitPerTruck[Truck_ID],tbl_ProfitPerTruck[Month]=B14)))</f>
        <v>14</v>
      </c>
      <c r="Q14" s="4">
        <f t="shared" si="3"/>
        <v>11698.920714285721</v>
      </c>
    </row>
    <row r="16" spans="2:26" x14ac:dyDescent="0.35">
      <c r="C16" s="5"/>
      <c r="D16" s="5"/>
      <c r="E16" s="5"/>
    </row>
    <row r="17" spans="3:21" x14ac:dyDescent="0.35">
      <c r="C17" s="4"/>
      <c r="D17" s="4"/>
      <c r="E17" s="4"/>
      <c r="U17" s="2"/>
    </row>
    <row r="18" spans="3:21" x14ac:dyDescent="0.35">
      <c r="C18" s="4"/>
      <c r="D18" s="4"/>
      <c r="E18" s="4"/>
      <c r="U18" s="2"/>
    </row>
    <row r="19" spans="3:21" x14ac:dyDescent="0.35">
      <c r="C19" s="4"/>
      <c r="D19" s="4"/>
      <c r="E19" s="4"/>
      <c r="U19" s="3"/>
    </row>
    <row r="20" spans="3:21" x14ac:dyDescent="0.35">
      <c r="C20" s="4"/>
      <c r="D20" s="4"/>
      <c r="E20" s="4"/>
      <c r="U20" s="3"/>
    </row>
    <row r="21" spans="3:21" x14ac:dyDescent="0.35">
      <c r="C21" s="4"/>
      <c r="D21" s="4"/>
      <c r="E21" s="4"/>
    </row>
    <row r="22" spans="3:21" x14ac:dyDescent="0.35">
      <c r="C22" s="4"/>
      <c r="D22" s="4"/>
      <c r="E22" s="4"/>
    </row>
    <row r="23" spans="3:21" x14ac:dyDescent="0.35">
      <c r="C23" s="4"/>
      <c r="D23" s="4"/>
      <c r="E23" s="4"/>
    </row>
    <row r="24" spans="3:21" x14ac:dyDescent="0.35">
      <c r="C24" s="4"/>
      <c r="D24" s="4"/>
      <c r="E24" s="4"/>
    </row>
    <row r="25" spans="3:21" x14ac:dyDescent="0.35">
      <c r="C25" s="4"/>
      <c r="D25" s="4"/>
      <c r="E25" s="4"/>
    </row>
    <row r="26" spans="3:21" x14ac:dyDescent="0.35">
      <c r="C26" s="4"/>
      <c r="D26" s="4"/>
      <c r="E26" s="4"/>
    </row>
    <row r="27" spans="3:21" x14ac:dyDescent="0.35">
      <c r="C27" s="4"/>
      <c r="D27" s="4"/>
      <c r="E27" s="4"/>
    </row>
    <row r="28" spans="3:21" x14ac:dyDescent="0.35">
      <c r="C28" s="4"/>
      <c r="D28" s="4"/>
      <c r="E28" s="4"/>
    </row>
    <row r="30" spans="3:21" x14ac:dyDescent="0.35">
      <c r="C30" s="4"/>
      <c r="D30" s="1"/>
      <c r="E30" s="1"/>
    </row>
    <row r="35" spans="2:24" x14ac:dyDescent="0.35">
      <c r="B35" s="1" t="s">
        <v>4</v>
      </c>
      <c r="C35" s="1" t="s">
        <v>1262</v>
      </c>
      <c r="D35" s="1" t="s">
        <v>1272</v>
      </c>
      <c r="E35" s="1" t="s">
        <v>1261</v>
      </c>
      <c r="F35" s="1" t="s">
        <v>1259</v>
      </c>
      <c r="G35" s="1" t="s">
        <v>1273</v>
      </c>
      <c r="H35" s="1" t="s">
        <v>1274</v>
      </c>
    </row>
    <row r="36" spans="2:24" x14ac:dyDescent="0.35">
      <c r="B36" s="1" t="s">
        <v>24</v>
      </c>
      <c r="C36" s="4">
        <f>SUMIFS(tbl_ProfitPerTruck[Final_Invoice_Amount],tbl_ProfitPerTruck[Truck_Type],B36)</f>
        <v>2889614.8399999971</v>
      </c>
      <c r="D36" s="4">
        <f>SUMIFS(tbl_ProfitPerTruck[TTL_COSTS],tbl_ProfitPerTruck[Truck_Type],$B36)</f>
        <v>1914717.2999999989</v>
      </c>
      <c r="E36" s="4">
        <f>SUMIFS(tbl_ProfitPerTruck[Gross Profit],tbl_ProfitPerTruck[Truck_Type],$B36)</f>
        <v>1708089.0900000005</v>
      </c>
      <c r="F36" s="4">
        <f>SUMIFS(tbl_ProfitPerTruck[Net Profit],tbl_ProfitPerTruck[Truck_Type],$B36)</f>
        <v>974897.5399999998</v>
      </c>
      <c r="G36" s="7" cm="1">
        <f t="array" ref="G36">COUNTA(_xlfn.UNIQUE(_xlfn._xlws.FILTER(tbl_ProfitPerTruck[Truck_ID],tbl_ProfitPerTruck[Truck_Type]=B36)))</f>
        <v>3</v>
      </c>
      <c r="H36" s="4">
        <f>F36/G36</f>
        <v>324965.84666666662</v>
      </c>
    </row>
    <row r="37" spans="2:24" x14ac:dyDescent="0.35">
      <c r="B37" s="1" t="s">
        <v>29</v>
      </c>
      <c r="C37" s="4">
        <f>SUMIFS(tbl_ProfitPerTruck[Final_Invoice_Amount],tbl_ProfitPerTruck[Truck_Type],B37)</f>
        <v>483253.38999999949</v>
      </c>
      <c r="D37" s="4">
        <f>SUMIFS(tbl_ProfitPerTruck[TTL_COSTS],tbl_ProfitPerTruck[Truck_Type],$B37)</f>
        <v>982646.18999999936</v>
      </c>
      <c r="E37" s="4">
        <f>SUMIFS(tbl_ProfitPerTruck[Gross Profit],tbl_ProfitPerTruck[Truck_Type],$B37)</f>
        <v>337520.41000000003</v>
      </c>
      <c r="F37" s="4">
        <f>SUMIFS(tbl_ProfitPerTruck[Net Profit],tbl_ProfitPerTruck[Truck_Type],$B37)</f>
        <v>-499392.80000000005</v>
      </c>
      <c r="G37" s="7" cm="1">
        <f t="array" ref="G37">COUNTA(_xlfn.UNIQUE(_xlfn._xlws.FILTER(tbl_ProfitPerTruck[Truck_ID],tbl_ProfitPerTruck[Truck_Type]=B37)))</f>
        <v>10</v>
      </c>
      <c r="H37" s="4">
        <f>F37/G37</f>
        <v>-49939.280000000006</v>
      </c>
    </row>
    <row r="38" spans="2:24" x14ac:dyDescent="0.35">
      <c r="B38" s="1" t="s">
        <v>40</v>
      </c>
      <c r="C38" s="4">
        <f>SUMIFS(tbl_ProfitPerTruck[Final_Invoice_Amount],tbl_ProfitPerTruck[Truck_Type],B38)</f>
        <v>44247.690000000017</v>
      </c>
      <c r="D38" s="4">
        <f>SUMIFS(tbl_ProfitPerTruck[TTL_COSTS],tbl_ProfitPerTruck[Truck_Type],$B38)</f>
        <v>109546.92999999996</v>
      </c>
      <c r="E38" s="4">
        <f>SUMIFS(tbl_ProfitPerTruck[Gross Profit],tbl_ProfitPerTruck[Truck_Type],$B38)</f>
        <v>30852.120000000003</v>
      </c>
      <c r="F38" s="4">
        <f>SUMIFS(tbl_ProfitPerTruck[Net Profit],tbl_ProfitPerTruck[Truck_Type],$B38)</f>
        <v>-65299.239999999983</v>
      </c>
      <c r="G38" s="7" cm="1">
        <f t="array" ref="G38">COUNTA(_xlfn.UNIQUE(_xlfn._xlws.FILTER(tbl_ProfitPerTruck[Truck_ID],tbl_ProfitPerTruck[Truck_Type]=B38)))</f>
        <v>1</v>
      </c>
      <c r="H38" s="4">
        <f>F38/G38</f>
        <v>-65299.239999999983</v>
      </c>
    </row>
    <row r="39" spans="2:24" x14ac:dyDescent="0.35">
      <c r="X39" s="16"/>
    </row>
  </sheetData>
  <sortState xmlns:xlrd2="http://schemas.microsoft.com/office/spreadsheetml/2017/richdata2" ref="B36:H38">
    <sortCondition descending="1" ref="H36:H38"/>
  </sortState>
  <mergeCells count="2">
    <mergeCell ref="S3:Z7"/>
    <mergeCell ref="S8:Z12"/>
  </mergeCells>
  <phoneticPr fontId="18" type="noConversion"/>
  <conditionalFormatting sqref="C3:C14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:D14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3:E14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4:E14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:F14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:F14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3:G14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4:G14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:H14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:H14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:I14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4:I14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:J14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:J14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3:K14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4:K14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3:L1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:L14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3:M14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:N14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:O14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:Q14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Starting Point</vt:lpstr>
      <vt:lpstr>Completed Solution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Vaughn</dc:creator>
  <cp:lastModifiedBy>Ryan Vaughn</cp:lastModifiedBy>
  <dcterms:created xsi:type="dcterms:W3CDTF">2025-12-19T19:42:45Z</dcterms:created>
  <dcterms:modified xsi:type="dcterms:W3CDTF">2026-03-19T05:42:14Z</dcterms:modified>
</cp:coreProperties>
</file>